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13_ncr:1_{C9451699-2D19-4B3E-B7C7-8F3E5C31D3B1}" xr6:coauthVersionLast="47" xr6:coauthVersionMax="47" xr10:uidLastSave="{5A28E59A-632E-4A96-A2B1-578CC3696C61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0" i="130" l="1"/>
  <c r="G200" i="130"/>
  <c r="U14" i="130" l="1"/>
  <c r="J474" i="130" l="1"/>
  <c r="Y147" i="130" l="1"/>
  <c r="H481" i="130" l="1"/>
  <c r="I481" i="130"/>
  <c r="J443" i="130"/>
  <c r="J441" i="130"/>
  <c r="I450" i="130"/>
  <c r="H450" i="130"/>
  <c r="H303" i="130" l="1"/>
  <c r="F303" i="130"/>
  <c r="E303" i="130"/>
  <c r="C303" i="130"/>
  <c r="D303" i="130"/>
  <c r="G303" i="130" l="1"/>
  <c r="M366" i="130"/>
  <c r="N366" i="130"/>
  <c r="K366" i="130"/>
  <c r="L366" i="130"/>
  <c r="Y271" i="130" l="1"/>
  <c r="D271" i="130" s="1"/>
  <c r="D230" i="130" l="1"/>
  <c r="C549" i="130" l="1"/>
  <c r="D549" i="130"/>
  <c r="G211" i="130" l="1"/>
  <c r="G210" i="130"/>
  <c r="D636" i="130" l="1"/>
  <c r="C636" i="130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J481" i="130" l="1"/>
  <c r="H359" i="130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<sst xmlns="http://schemas.openxmlformats.org/spreadsheetml/2006/main" count="2691" uniqueCount="575">
  <si>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</si>
  <si>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</si>
  <si>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</si>
  <si>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</si>
  <si>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</si>
  <si>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</si>
  <si>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</si>
  <si>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</si>
  <si>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</si>
  <si>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</si>
  <si>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</si>
  <si>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</si>
  <si>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</si>
  <si>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</si>
  <si>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</si>
  <si>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</si>
  <si>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</si>
  <si>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</si>
  <si>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</si>
  <si>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</si>
  <si>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</si>
  <si>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</si>
  <si>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</si>
  <si>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</si>
  <si>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</si>
  <si>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</si>
  <si>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</si>
  <si>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</si>
  <si>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</si>
  <si>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</si>
  <si>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</si>
  <si>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</si>
  <si>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</si>
  <si>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</si>
  <si>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</si>
  <si>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</si>
  <si>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</si>
  <si>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</si>
  <si>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</si>
  <si>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</si>
  <si>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</si>
  <si>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</si>
  <si>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</si>
  <si>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</si>
  <si>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</si>
  <si>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</si>
  <si>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</si>
  <si>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</si>
  <si>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</si>
  <si>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</si>
  <si>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</si>
  <si>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</si>
  <si>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</si>
  <si>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</si>
  <si>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</si>
  <si>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</si>
  <si>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</si>
  <si>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</si>
  <si>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</si>
  <si>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</si>
  <si>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</si>
  <si>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</si>
  <si>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</si>
  <si>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</si>
  <si>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</si>
  <si>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</si>
  <si>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</si>
  <si>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</si>
  <si>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</si>
  <si>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</si>
  <si>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</si>
  <si>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</si>
  <si>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</si>
  <si>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</si>
  <si>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</si>
  <si>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</si>
  <si>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</si>
  <si>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</si>
  <si>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</si>
  <si>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</si>
  <si>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</si>
  <si>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</si>
  <si>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</si>
  <si>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</si>
  <si>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</si>
  <si>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</si>
  <si>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</si>
  <si>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</si>
  <si>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</si>
  <si>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</si>
  <si>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</si>
  <si>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</si>
  <si>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</si>
  <si>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</si>
  <si>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</si>
  <si>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</si>
  <si>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</si>
  <si>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</si>
  <si>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</si>
  <si>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</si>
  <si>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</si>
  <si>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</si>
  <si>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</si>
  <si>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</si>
  <si>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</si>
  <si>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</si>
  <si>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</si>
  <si>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</si>
  <si>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</si>
  <si>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</si>
  <si>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</si>
  <si>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</si>
  <si>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</si>
  <si>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</si>
  <si>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</si>
  <si>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</si>
  <si>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</si>
  <si>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</si>
  <si>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</si>
  <si>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</si>
  <si>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</si>
  <si>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</si>
  <si>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</si>
  <si>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</si>
  <si>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</si>
  <si>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</si>
  <si>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</si>
  <si>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</si>
  <si>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</si>
  <si>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</si>
  <si>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</si>
  <si>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</si>
  <si>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</si>
  <si>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</si>
  <si>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</si>
  <si>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</si>
  <si>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</si>
  <si>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</si>
  <si>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</si>
  <si>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</si>
  <si>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</si>
  <si>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</si>
  <si>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</si>
  <si>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</si>
  <si>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</si>
  <si>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</si>
  <si>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</si>
  <si>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</si>
  <si>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</si>
  <si>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</si>
  <si>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</si>
  <si>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</si>
  <si>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</si>
  <si>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</si>
  <si>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</si>
  <si>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</si>
  <si>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</si>
  <si>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</si>
  <si>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</si>
  <si>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</si>
  <si>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</si>
  <si>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</si>
  <si>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</si>
  <si>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</si>
  <si>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</si>
  <si>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</si>
  <si>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</si>
  <si>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</si>
  <si>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</si>
  <si>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</si>
  <si>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</si>
  <si>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</si>
  <si>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</si>
  <si>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</si>
  <si>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</si>
  <si>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</si>
  <si>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</si>
  <si>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</si>
  <si>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</si>
  <si>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</si>
  <si>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</si>
  <si>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</si>
  <si>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</si>
  <si>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</si>
  <si>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</si>
  <si>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</si>
  <si>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</si>
  <si>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</si>
  <si>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</si>
  <si>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</si>
  <si>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</si>
  <si>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</si>
  <si>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</si>
  <si>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</si>
  <si>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</si>
  <si>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</si>
  <si>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</si>
  <si>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</si>
  <si>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</si>
  <si>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</si>
  <si>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</si>
  <si>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</si>
  <si>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</si>
  <si>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</si>
  <si>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</si>
  <si>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</si>
  <si>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</si>
  <si>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</si>
  <si>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</si>
  <si>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</si>
  <si>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</si>
  <si>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</si>
  <si>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</si>
  <si>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</si>
  <si>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</si>
  <si>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</si>
  <si>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</si>
  <si>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</si>
  <si>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</si>
  <si>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</si>
  <si>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</si>
  <si>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</si>
  <si>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</si>
  <si>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</si>
  <si>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</si>
  <si>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</si>
  <si>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</si>
  <si>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</si>
  <si>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</si>
  <si>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</si>
  <si>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</si>
  <si>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</si>
  <si>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</si>
  <si>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</si>
  <si>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</si>
  <si>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</si>
  <si>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</si>
  <si>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</si>
  <si>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</si>
  <si>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</si>
  <si>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</si>
  <si>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</si>
  <si>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</si>
  <si>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</si>
  <si>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</si>
  <si>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</si>
  <si>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</si>
  <si>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</si>
  <si>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</si>
  <si>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</si>
  <si>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</si>
  <si>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</si>
  <si>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</si>
  <si>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</si>
  <si>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</si>
  <si>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</si>
  <si>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</si>
  <si>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</si>
  <si>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</si>
  <si>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</si>
  <si>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</si>
  <si>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</si>
  <si>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</si>
  <si>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</si>
  <si>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</si>
  <si>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</si>
  <si>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</si>
  <si>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</si>
  <si>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</si>
  <si>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</si>
  <si>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</si>
  <si>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</si>
  <si>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</si>
  <si>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</si>
  <si>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</si>
  <si>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</si>
  <si>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</si>
  <si>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</si>
  <si>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</si>
  <si>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</si>
  <si>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</si>
  <si>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</si>
  <si>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</si>
  <si>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</si>
  <si>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</si>
  <si>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</si>
  <si>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</si>
  <si>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</si>
  <si>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</si>
  <si>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</si>
  <si>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</si>
  <si>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</si>
  <si>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</si>
  <si>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</si>
  <si>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</si>
  <si>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</si>
  <si>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</si>
  <si>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</si>
  <si>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</si>
  <si>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</si>
  <si>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</si>
  <si>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</si>
  <si>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</si>
  <si>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</si>
  <si>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</si>
  <si>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</si>
  <si>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</si>
  <si>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</si>
  <si>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</si>
  <si>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</si>
  <si>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</si>
  <si>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</si>
  <si>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</si>
  <si>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</si>
  <si>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</si>
  <si>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</si>
  <si>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</si>
  <si>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</si>
  <si>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</si>
  <si>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</si>
  <si>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</si>
  <si>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</si>
  <si>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</si>
  <si>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</si>
  <si>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</si>
  <si>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</si>
  <si>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</si>
  <si>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</si>
  <si>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</si>
  <si>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</si>
  <si>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</si>
  <si>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</si>
  <si>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</si>
  <si>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</si>
  <si>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</si>
  <si>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</si>
  <si>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</si>
  <si>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</si>
  <si>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</si>
  <si>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</si>
  <si>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</si>
  <si>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</si>
  <si>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</si>
  <si>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</si>
  <si>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</si>
  <si>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</si>
  <si>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</si>
  <si>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</si>
  <si>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</si>
  <si>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</si>
  <si>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</si>
  <si>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</si>
  <si>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</si>
  <si>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</si>
  <si>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</si>
  <si>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</si>
  <si>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</si>
  <si>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</si>
  <si>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</si>
  <si>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SANTA RITA</t>
  </si>
  <si>
    <t>VOLCÁN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</si>
  <si>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</si>
  <si>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</si>
  <si>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</si>
  <si>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</si>
  <si>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</si>
  <si>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</si>
  <si>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</si>
  <si>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</si>
  <si>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</si>
  <si>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</si>
  <si>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</si>
  <si>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</si>
  <si>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DULCE NOMBRE</t>
  </si>
  <si>
    <t>ALEGRÍA</t>
  </si>
  <si>
    <t>PEJIBAYE</t>
  </si>
  <si>
    <t>TAMBOR</t>
  </si>
  <si>
    <t>ATENAS</t>
  </si>
  <si>
    <t>BUENAVISTA</t>
  </si>
  <si>
    <t xml:space="preserve">TOTAL </t>
  </si>
  <si>
    <t>CASOS</t>
  </si>
  <si>
    <t xml:space="preserve">MONTO </t>
  </si>
  <si>
    <t>REVENTAZÓN</t>
  </si>
  <si>
    <t>ALAJUELITA</t>
  </si>
  <si>
    <t>SAN FELIPE</t>
  </si>
  <si>
    <t>SANTA EULALIA</t>
  </si>
  <si>
    <t>SARCHÍ  (VALVERDE VEGA)</t>
  </si>
  <si>
    <t>VENECIA</t>
  </si>
  <si>
    <t>PURISCAL</t>
  </si>
  <si>
    <t>CÓBANO</t>
  </si>
  <si>
    <t>PAVONES</t>
  </si>
  <si>
    <t>SAN GABRIEL</t>
  </si>
  <si>
    <t>LA TIGRA</t>
  </si>
  <si>
    <t>DELICIAS</t>
  </si>
  <si>
    <t>YOLILLAL</t>
  </si>
  <si>
    <t>CORRALILLO</t>
  </si>
  <si>
    <t>PACUARITO</t>
  </si>
  <si>
    <t>CARRANDI</t>
  </si>
  <si>
    <t>DUACARÍ</t>
  </si>
  <si>
    <t>LLANOS DE SANTA LUCÍA</t>
  </si>
  <si>
    <t>IPÍS</t>
  </si>
  <si>
    <t>LEGUA</t>
  </si>
  <si>
    <t>CONCEPCIÓN</t>
  </si>
  <si>
    <t>EL GUARCO</t>
  </si>
  <si>
    <t>PALMAR</t>
  </si>
  <si>
    <t>SANTA ROSA</t>
  </si>
  <si>
    <t>NANDAYURE</t>
  </si>
  <si>
    <t>HOJANCHA</t>
  </si>
  <si>
    <t>QUEPOS</t>
  </si>
  <si>
    <t>POTRERO GRANDE</t>
  </si>
  <si>
    <t>BELÉN</t>
  </si>
  <si>
    <t>CHIRRIPÓ</t>
  </si>
  <si>
    <t>LA UNIÓN</t>
  </si>
  <si>
    <t>FILADELFIA</t>
  </si>
  <si>
    <t>VEINTISIETE DE ABRIL</t>
  </si>
  <si>
    <t>SAN NICOLÁS</t>
  </si>
  <si>
    <t>SABANILLAS</t>
  </si>
  <si>
    <t>SAN LORENZO</t>
  </si>
  <si>
    <t>JULIO</t>
  </si>
  <si>
    <t>PAVÓN</t>
  </si>
  <si>
    <t>LIMONCITO</t>
  </si>
  <si>
    <t>CANOAS</t>
  </si>
  <si>
    <t>LAS JUNTAS</t>
  </si>
  <si>
    <t>LEÓN CORTÉS CASTRO</t>
  </si>
  <si>
    <t>AGUAS CLARAS</t>
  </si>
  <si>
    <t>PUERTO JIMÉNEZ</t>
  </si>
  <si>
    <t>MATAMA</t>
  </si>
  <si>
    <t>BATÁN</t>
  </si>
  <si>
    <t>LA GARITA</t>
  </si>
  <si>
    <t>TARRAZÚ</t>
  </si>
  <si>
    <t>SARDINAL</t>
  </si>
  <si>
    <t>CHOMES</t>
  </si>
  <si>
    <t>AGOSTO</t>
  </si>
  <si>
    <t>LEPANTO</t>
  </si>
  <si>
    <t>SAN MARCOS</t>
  </si>
  <si>
    <t>PALMICHAL</t>
  </si>
  <si>
    <t>KATIRA</t>
  </si>
  <si>
    <t>ZARCERO</t>
  </si>
  <si>
    <t>BIJAGUA</t>
  </si>
  <si>
    <t>MOGOTE</t>
  </si>
  <si>
    <t>BIOLLEY</t>
  </si>
  <si>
    <t>SIXAOLA</t>
  </si>
  <si>
    <t>CAÑO NEGRO</t>
  </si>
  <si>
    <t>QUEBRADA HONDA</t>
  </si>
  <si>
    <t>MORA</t>
  </si>
  <si>
    <t>TABARCIA</t>
  </si>
  <si>
    <t>GUAITIL VILLA</t>
  </si>
  <si>
    <t>ÁNGELES</t>
  </si>
  <si>
    <t>CARTAGENA</t>
  </si>
  <si>
    <t>MANSIÓN</t>
  </si>
  <si>
    <t>TAMARINDO</t>
  </si>
  <si>
    <t>NOSARA</t>
  </si>
  <si>
    <t>DIRIÁ</t>
  </si>
  <si>
    <t>SAN SEBASTIÁN</t>
  </si>
  <si>
    <t>BRUNKA</t>
  </si>
  <si>
    <t>CAHUITA</t>
  </si>
  <si>
    <t>SETIEMBRE</t>
  </si>
  <si>
    <t>HATILLO</t>
  </si>
  <si>
    <t>JUAN VIÑAS</t>
  </si>
  <si>
    <t>TUCURRIQUE</t>
  </si>
  <si>
    <t>LA SUIZA</t>
  </si>
  <si>
    <t>BRATSI</t>
  </si>
  <si>
    <t>SAN PABLO</t>
  </si>
  <si>
    <t>PALMARES</t>
  </si>
  <si>
    <t>MERCEDES SUR</t>
  </si>
  <si>
    <t>CANGREJAL</t>
  </si>
  <si>
    <t>PIEDADES SUR</t>
  </si>
  <si>
    <t>PÁRAMO</t>
  </si>
  <si>
    <t>CHÁNGUENA</t>
  </si>
  <si>
    <t>PITTIER</t>
  </si>
  <si>
    <t>PAVAS</t>
  </si>
  <si>
    <t>ALFARO</t>
  </si>
  <si>
    <t>LA GRANJA</t>
  </si>
  <si>
    <t>POÁS</t>
  </si>
  <si>
    <t>MACACONA</t>
  </si>
  <si>
    <t>MORAVIA</t>
  </si>
  <si>
    <t>RIVAS</t>
  </si>
  <si>
    <t>MONTES DE ORO</t>
  </si>
  <si>
    <t>MIRAMAR</t>
  </si>
  <si>
    <t>FRAILES</t>
  </si>
  <si>
    <t>MONTERREY</t>
  </si>
  <si>
    <t>CACHÍ</t>
  </si>
  <si>
    <t>TUIS</t>
  </si>
  <si>
    <t>TAYUTIC</t>
  </si>
  <si>
    <t>ALVARADO</t>
  </si>
  <si>
    <t>CERVANTES</t>
  </si>
  <si>
    <t>EL TEJAR</t>
  </si>
  <si>
    <t>MERCEDES</t>
  </si>
  <si>
    <t>LA TRINIDAD</t>
  </si>
  <si>
    <t>PUERTO CARRILLO</t>
  </si>
  <si>
    <t>CARMONA</t>
  </si>
  <si>
    <t>CARMEN</t>
  </si>
  <si>
    <t>MANZANILLO</t>
  </si>
  <si>
    <t>BIRRISITO</t>
  </si>
  <si>
    <t>NACASCOLO</t>
  </si>
  <si>
    <t>LA AMISTAD</t>
  </si>
  <si>
    <t>SANTA BÁRBARA</t>
  </si>
  <si>
    <t>COLINAS</t>
  </si>
  <si>
    <t>SIERPE</t>
  </si>
  <si>
    <t>VOLIO</t>
  </si>
  <si>
    <t>SAN ROQUE</t>
  </si>
  <si>
    <t>OCCIDENTAL</t>
  </si>
  <si>
    <t>SANTO DOMINGO</t>
  </si>
  <si>
    <t>MAYORGA</t>
  </si>
  <si>
    <t>SANTA ELENA</t>
  </si>
  <si>
    <t>COTE</t>
  </si>
  <si>
    <t>PURRAL</t>
  </si>
  <si>
    <t>BOLÍVAR</t>
  </si>
  <si>
    <t>ESQUÍPULAS</t>
  </si>
  <si>
    <t>LABRADOR</t>
  </si>
  <si>
    <t>2023-10</t>
  </si>
  <si>
    <t>OCTUBRE</t>
  </si>
  <si>
    <t>Del 01 de Enero al 30 de Noviembre de 2023</t>
  </si>
  <si>
    <t>21. Bonos Formalizados Población LGTBI Por Propósito en el  mes de Noviembre de 2023</t>
  </si>
  <si>
    <t>NOVIEMBRE</t>
  </si>
  <si>
    <t>POSTULADOS ORDINARIOS  DEL 01/01/2023 AL 30/11/2023</t>
  </si>
  <si>
    <t>POSTULADOS ART 59  DEL 01/01/2023 AL 30/11/2023</t>
  </si>
  <si>
    <t>01/01/2023 al 30/11/2023</t>
  </si>
  <si>
    <t>01/01/2022 al 30/11/2022</t>
  </si>
  <si>
    <t>Formalizados Noviembre 2023</t>
  </si>
  <si>
    <t>Formalizados Noviembre 2022</t>
  </si>
  <si>
    <t>AL 30 DE NOVIEMBRE 2023</t>
  </si>
  <si>
    <t>EMITIDOS DEL 01/01/2023 AL 30/11/2023</t>
  </si>
  <si>
    <t>FORMALIZADOS DEL 01/01/2023 AL 30/11/2023</t>
  </si>
  <si>
    <t>AL 30 DE NOVIEMBRE 2022</t>
  </si>
  <si>
    <t>EMITIDOS DEL 01/01/2022 AL 30/11/2022</t>
  </si>
  <si>
    <t>FORMALIZADOS DEL 01/01/2022 AL 30/11/2022</t>
  </si>
  <si>
    <t>Acumulado: del 01/01/2023 al 30/11/2023</t>
  </si>
  <si>
    <t>Acumulado: del 01/01/2022 al 30/11/2022</t>
  </si>
  <si>
    <t>SAN CRISTÓBAL</t>
  </si>
  <si>
    <t>LOS GUIDO</t>
  </si>
  <si>
    <t>TOBOSI</t>
  </si>
  <si>
    <t>EL ROBLE</t>
  </si>
  <si>
    <t>PIEDRAS BLANCAS</t>
  </si>
  <si>
    <t>ACAPULCO</t>
  </si>
  <si>
    <t>DOTA</t>
  </si>
  <si>
    <t>COPEY</t>
  </si>
  <si>
    <t>PIEDADES NORTE</t>
  </si>
  <si>
    <t>PALMITOS</t>
  </si>
  <si>
    <t>ZARAGOZA</t>
  </si>
  <si>
    <t>ULLOA</t>
  </si>
  <si>
    <t>LLANURAS DEL GASPAR</t>
  </si>
  <si>
    <t>CHIRES</t>
  </si>
  <si>
    <t>TARBACA</t>
  </si>
  <si>
    <t>SAN IGNACIO</t>
  </si>
  <si>
    <t>JESÚS</t>
  </si>
  <si>
    <t>COLORADO</t>
  </si>
  <si>
    <t>PILAS</t>
  </si>
  <si>
    <t>BAHÍA BALLENA</t>
  </si>
  <si>
    <t>SAVEGRE</t>
  </si>
  <si>
    <t>SAN FRANCISCO DE DOS RÍOS</t>
  </si>
  <si>
    <t>DAMAS</t>
  </si>
  <si>
    <t>SAN RAFAEL ABAJO</t>
  </si>
  <si>
    <t>BARÚ</t>
  </si>
  <si>
    <t>CAÑAS DULCES</t>
  </si>
  <si>
    <t>SÁMARA</t>
  </si>
  <si>
    <t>ARENAL</t>
  </si>
  <si>
    <t>ZAPOTAL</t>
  </si>
  <si>
    <t>LAGUNA</t>
  </si>
  <si>
    <t>SAN VICENTE</t>
  </si>
  <si>
    <t>CIPRESES</t>
  </si>
  <si>
    <t>COYOLAR</t>
  </si>
  <si>
    <t>BOLSÓN</t>
  </si>
  <si>
    <t>TACARES</t>
  </si>
  <si>
    <t>CANDELARIA</t>
  </si>
  <si>
    <t>BELÉN DE NOSARITA</t>
  </si>
  <si>
    <t>SABANILLA</t>
  </si>
  <si>
    <t>CARRIZAL</t>
  </si>
  <si>
    <t>CIRRÍ SUR</t>
  </si>
  <si>
    <t>SAN JUAN GRANDE</t>
  </si>
  <si>
    <t>GARABITO</t>
  </si>
  <si>
    <t>JACÓ</t>
  </si>
  <si>
    <t>MONTE VERDE</t>
  </si>
  <si>
    <t>TELIRE</t>
  </si>
  <si>
    <t>SARCHÍ NORTE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</si>
</sst>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</numFmts>
  <fonts count="33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388">
    <xf numFmtId="0" fontId="0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6" fillId="0" borderId="0"/>
    <xf numFmtId="193" fontId="246" fillId="0" borderId="0" applyFont="0" applyFill="0" applyBorder="0" applyAlignment="0" applyProtection="0"/>
    <xf numFmtId="170" fontId="246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0" fontId="244" fillId="0" borderId="0"/>
    <xf numFmtId="0" fontId="240" fillId="0" borderId="0"/>
    <xf numFmtId="183" fontId="243" fillId="0" borderId="0" applyFont="0" applyFill="0" applyBorder="0" applyAlignment="0" applyProtection="0"/>
    <xf numFmtId="0" fontId="239" fillId="0" borderId="0"/>
    <xf numFmtId="0" fontId="238" fillId="0" borderId="0"/>
    <xf numFmtId="170" fontId="238" fillId="0" borderId="0" applyFont="0" applyFill="0" applyBorder="0" applyAlignment="0" applyProtection="0"/>
    <xf numFmtId="0" fontId="242" fillId="0" borderId="0"/>
    <xf numFmtId="0" fontId="237" fillId="0" borderId="0"/>
    <xf numFmtId="0" fontId="236" fillId="0" borderId="0"/>
    <xf numFmtId="0" fontId="235" fillId="0" borderId="0"/>
    <xf numFmtId="170" fontId="235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0" fontId="234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3" fillId="0" borderId="0"/>
    <xf numFmtId="193" fontId="243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70" fontId="234" fillId="0" borderId="0" applyFont="0" applyFill="0" applyBorder="0" applyAlignment="0" applyProtection="0"/>
    <xf numFmtId="0" fontId="233" fillId="0" borderId="0"/>
    <xf numFmtId="170" fontId="233" fillId="0" borderId="0" applyFont="0" applyFill="0" applyBorder="0" applyAlignment="0" applyProtection="0"/>
    <xf numFmtId="0" fontId="253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70" fontId="233" fillId="0" borderId="0" applyFont="0" applyFill="0" applyBorder="0" applyAlignment="0" applyProtection="0"/>
    <xf numFmtId="0" fontId="232" fillId="0" borderId="0"/>
    <xf numFmtId="170" fontId="232" fillId="0" borderId="0" applyFont="0" applyFill="0" applyBorder="0" applyAlignment="0" applyProtection="0"/>
    <xf numFmtId="0" fontId="231" fillId="0" borderId="0"/>
    <xf numFmtId="0" fontId="230" fillId="0" borderId="0"/>
    <xf numFmtId="0" fontId="229" fillId="0" borderId="0"/>
    <xf numFmtId="170" fontId="229" fillId="0" borderId="0" applyFont="0" applyFill="0" applyBorder="0" applyAlignment="0" applyProtection="0"/>
    <xf numFmtId="0" fontId="228" fillId="0" borderId="0"/>
    <xf numFmtId="0" fontId="244" fillId="0" borderId="0"/>
    <xf numFmtId="0" fontId="227" fillId="0" borderId="0"/>
    <xf numFmtId="9" fontId="243" fillId="0" borderId="0" applyFont="0" applyFill="0" applyBorder="0" applyAlignment="0" applyProtection="0"/>
    <xf numFmtId="0" fontId="226" fillId="0" borderId="0"/>
    <xf numFmtId="170" fontId="226" fillId="0" borderId="0" applyFont="0" applyFill="0" applyBorder="0" applyAlignment="0" applyProtection="0"/>
    <xf numFmtId="0" fontId="225" fillId="0" borderId="0"/>
    <xf numFmtId="0" fontId="224" fillId="0" borderId="0"/>
    <xf numFmtId="0" fontId="243" fillId="0" borderId="0"/>
    <xf numFmtId="0" fontId="254" fillId="0" borderId="0"/>
    <xf numFmtId="0" fontId="223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4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43" fillId="0" borderId="0"/>
    <xf numFmtId="0" fontId="222" fillId="0" borderId="0"/>
    <xf numFmtId="170" fontId="222" fillId="0" borderId="0" applyFont="0" applyFill="0" applyBorder="0" applyAlignment="0" applyProtection="0"/>
    <xf numFmtId="0" fontId="254" fillId="0" borderId="0"/>
    <xf numFmtId="0" fontId="221" fillId="0" borderId="0"/>
    <xf numFmtId="170" fontId="221" fillId="0" borderId="0" applyFont="0" applyFill="0" applyBorder="0" applyAlignment="0" applyProtection="0"/>
    <xf numFmtId="0" fontId="255" fillId="0" borderId="0"/>
    <xf numFmtId="0" fontId="220" fillId="0" borderId="0"/>
    <xf numFmtId="0" fontId="256" fillId="0" borderId="0"/>
    <xf numFmtId="0" fontId="219" fillId="0" borderId="0"/>
    <xf numFmtId="0" fontId="218" fillId="0" borderId="0"/>
    <xf numFmtId="0" fontId="217" fillId="0" borderId="0"/>
    <xf numFmtId="170" fontId="217" fillId="0" borderId="0" applyFont="0" applyFill="0" applyBorder="0" applyAlignment="0" applyProtection="0"/>
    <xf numFmtId="0" fontId="216" fillId="0" borderId="0"/>
    <xf numFmtId="0" fontId="215" fillId="0" borderId="0"/>
    <xf numFmtId="170" fontId="215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43" fillId="0" borderId="0"/>
    <xf numFmtId="0" fontId="215" fillId="0" borderId="0"/>
    <xf numFmtId="170" fontId="215" fillId="0" borderId="0" applyFont="0" applyFill="0" applyBorder="0" applyAlignment="0" applyProtection="0"/>
    <xf numFmtId="0" fontId="243" fillId="0" borderId="0"/>
    <xf numFmtId="0" fontId="215" fillId="0" borderId="0"/>
    <xf numFmtId="0" fontId="243" fillId="0" borderId="0"/>
    <xf numFmtId="0" fontId="215" fillId="0" borderId="0"/>
    <xf numFmtId="0" fontId="215" fillId="0" borderId="0"/>
    <xf numFmtId="0" fontId="215" fillId="0" borderId="0"/>
    <xf numFmtId="170" fontId="215" fillId="0" borderId="0" applyFont="0" applyFill="0" applyBorder="0" applyAlignment="0" applyProtection="0"/>
    <xf numFmtId="0" fontId="215" fillId="0" borderId="0"/>
    <xf numFmtId="0" fontId="214" fillId="0" borderId="0"/>
    <xf numFmtId="170" fontId="214" fillId="0" borderId="0" applyFont="0" applyFill="0" applyBorder="0" applyAlignment="0" applyProtection="0"/>
    <xf numFmtId="0" fontId="213" fillId="0" borderId="0"/>
    <xf numFmtId="170" fontId="213" fillId="0" borderId="0" applyFont="0" applyFill="0" applyBorder="0" applyAlignment="0" applyProtection="0"/>
    <xf numFmtId="0" fontId="259" fillId="0" borderId="0"/>
    <xf numFmtId="0" fontId="212" fillId="0" borderId="0"/>
    <xf numFmtId="0" fontId="211" fillId="0" borderId="0"/>
    <xf numFmtId="0" fontId="260" fillId="0" borderId="0"/>
    <xf numFmtId="170" fontId="211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43" fillId="0" borderId="0"/>
    <xf numFmtId="0" fontId="210" fillId="0" borderId="0"/>
    <xf numFmtId="0" fontId="210" fillId="0" borderId="0"/>
    <xf numFmtId="0" fontId="243" fillId="0" borderId="0"/>
    <xf numFmtId="170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170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0" fontId="201" fillId="0" borderId="0"/>
    <xf numFmtId="0" fontId="261" fillId="0" borderId="0"/>
    <xf numFmtId="0" fontId="200" fillId="0" borderId="0"/>
    <xf numFmtId="169" fontId="200" fillId="0" borderId="0" applyFont="0" applyFill="0" applyBorder="0" applyAlignment="0" applyProtection="0"/>
    <xf numFmtId="0" fontId="199" fillId="0" borderId="0"/>
    <xf numFmtId="0" fontId="198" fillId="0" borderId="0"/>
    <xf numFmtId="0" fontId="197" fillId="0" borderId="0"/>
    <xf numFmtId="169" fontId="197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3" borderId="0" applyNumberFormat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170" fontId="196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170" fontId="196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0" fontId="195" fillId="0" borderId="0"/>
    <xf numFmtId="170" fontId="195" fillId="0" borderId="0" applyFont="0" applyFill="0" applyBorder="0" applyAlignment="0" applyProtection="0"/>
    <xf numFmtId="0" fontId="194" fillId="0" borderId="0"/>
    <xf numFmtId="0" fontId="193" fillId="0" borderId="0"/>
    <xf numFmtId="169" fontId="193" fillId="0" borderId="0" applyFont="0" applyFill="0" applyBorder="0" applyAlignment="0" applyProtection="0"/>
    <xf numFmtId="170" fontId="193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169" fontId="193" fillId="0" borderId="0" applyFont="0" applyFill="0" applyBorder="0" applyAlignment="0" applyProtection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0" fontId="243" fillId="0" borderId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3" borderId="0" applyNumberFormat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2" fillId="0" borderId="0"/>
    <xf numFmtId="169" fontId="192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3" borderId="0" applyNumberFormat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3" borderId="0" applyNumberFormat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89" fillId="0" borderId="0"/>
    <xf numFmtId="169" fontId="189" fillId="0" borderId="0" applyFont="0" applyFill="0" applyBorder="0" applyAlignment="0" applyProtection="0"/>
    <xf numFmtId="0" fontId="244" fillId="0" borderId="0"/>
    <xf numFmtId="0" fontId="188" fillId="0" borderId="0"/>
    <xf numFmtId="170" fontId="188" fillId="0" borderId="0" applyFont="0" applyFill="0" applyBorder="0" applyAlignment="0" applyProtection="0"/>
    <xf numFmtId="0" fontId="187" fillId="0" borderId="0"/>
    <xf numFmtId="169" fontId="187" fillId="0" borderId="0" applyFont="0" applyFill="0" applyBorder="0" applyAlignment="0" applyProtection="0"/>
    <xf numFmtId="169" fontId="187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1" fillId="0" borderId="0"/>
    <xf numFmtId="0" fontId="180" fillId="0" borderId="0"/>
    <xf numFmtId="169" fontId="180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5" fillId="0" borderId="0"/>
    <xf numFmtId="0" fontId="245" fillId="4" borderId="0" applyNumberFormat="0" applyBorder="0" applyAlignment="0" applyProtection="0"/>
    <xf numFmtId="0" fontId="245" fillId="5" borderId="0" applyNumberFormat="0" applyBorder="0" applyAlignment="0" applyProtection="0"/>
    <xf numFmtId="0" fontId="245" fillId="6" borderId="0" applyNumberFormat="0" applyBorder="0" applyAlignment="0" applyProtection="0"/>
    <xf numFmtId="0" fontId="245" fillId="7" borderId="0" applyNumberFormat="0" applyBorder="0" applyAlignment="0" applyProtection="0"/>
    <xf numFmtId="0" fontId="245" fillId="8" borderId="0" applyNumberFormat="0" applyBorder="0" applyAlignment="0" applyProtection="0"/>
    <xf numFmtId="0" fontId="245" fillId="9" borderId="0" applyNumberFormat="0" applyBorder="0" applyAlignment="0" applyProtection="0"/>
    <xf numFmtId="0" fontId="245" fillId="10" borderId="0" applyNumberFormat="0" applyBorder="0" applyAlignment="0" applyProtection="0"/>
    <xf numFmtId="0" fontId="245" fillId="11" borderId="0" applyNumberFormat="0" applyBorder="0" applyAlignment="0" applyProtection="0"/>
    <xf numFmtId="0" fontId="245" fillId="6" borderId="0" applyNumberFormat="0" applyBorder="0" applyAlignment="0" applyProtection="0"/>
    <xf numFmtId="0" fontId="245" fillId="9" borderId="0" applyNumberFormat="0" applyBorder="0" applyAlignment="0" applyProtection="0"/>
    <xf numFmtId="0" fontId="245" fillId="12" borderId="0" applyNumberFormat="0" applyBorder="0" applyAlignment="0" applyProtection="0"/>
    <xf numFmtId="0" fontId="263" fillId="13" borderId="0" applyNumberFormat="0" applyBorder="0" applyAlignment="0" applyProtection="0"/>
    <xf numFmtId="0" fontId="263" fillId="10" borderId="0" applyNumberFormat="0" applyBorder="0" applyAlignment="0" applyProtection="0"/>
    <xf numFmtId="0" fontId="263" fillId="11" borderId="0" applyNumberFormat="0" applyBorder="0" applyAlignment="0" applyProtection="0"/>
    <xf numFmtId="0" fontId="263" fillId="14" borderId="0" applyNumberFormat="0" applyBorder="0" applyAlignment="0" applyProtection="0"/>
    <xf numFmtId="0" fontId="263" fillId="15" borderId="0" applyNumberFormat="0" applyBorder="0" applyAlignment="0" applyProtection="0"/>
    <xf numFmtId="0" fontId="263" fillId="16" borderId="0" applyNumberFormat="0" applyBorder="0" applyAlignment="0" applyProtection="0"/>
    <xf numFmtId="0" fontId="264" fillId="17" borderId="0" applyNumberFormat="0" applyBorder="0" applyAlignment="0" applyProtection="0"/>
    <xf numFmtId="0" fontId="265" fillId="18" borderId="21" applyNumberFormat="0" applyAlignment="0" applyProtection="0"/>
    <xf numFmtId="0" fontId="266" fillId="19" borderId="22" applyNumberFormat="0" applyAlignment="0" applyProtection="0"/>
    <xf numFmtId="0" fontId="267" fillId="0" borderId="23" applyNumberFormat="0" applyFill="0" applyAlignment="0" applyProtection="0"/>
    <xf numFmtId="0" fontId="268" fillId="0" borderId="0" applyNumberFormat="0" applyFill="0" applyBorder="0" applyAlignment="0" applyProtection="0"/>
    <xf numFmtId="0" fontId="263" fillId="20" borderId="0" applyNumberFormat="0" applyBorder="0" applyAlignment="0" applyProtection="0"/>
    <xf numFmtId="0" fontId="263" fillId="21" borderId="0" applyNumberFormat="0" applyBorder="0" applyAlignment="0" applyProtection="0"/>
    <xf numFmtId="0" fontId="263" fillId="22" borderId="0" applyNumberFormat="0" applyBorder="0" applyAlignment="0" applyProtection="0"/>
    <xf numFmtId="0" fontId="263" fillId="14" borderId="0" applyNumberFormat="0" applyBorder="0" applyAlignment="0" applyProtection="0"/>
    <xf numFmtId="0" fontId="263" fillId="15" borderId="0" applyNumberFormat="0" applyBorder="0" applyAlignment="0" applyProtection="0"/>
    <xf numFmtId="0" fontId="263" fillId="23" borderId="0" applyNumberFormat="0" applyBorder="0" applyAlignment="0" applyProtection="0"/>
    <xf numFmtId="0" fontId="269" fillId="8" borderId="21" applyNumberFormat="0" applyAlignment="0" applyProtection="0"/>
    <xf numFmtId="0" fontId="270" fillId="5" borderId="0" applyNumberFormat="0" applyBorder="0" applyAlignment="0" applyProtection="0"/>
    <xf numFmtId="0" fontId="271" fillId="24" borderId="0" applyNumberFormat="0" applyBorder="0" applyAlignment="0" applyProtection="0"/>
    <xf numFmtId="0" fontId="243" fillId="25" borderId="20" applyNumberFormat="0" applyFont="0" applyAlignment="0" applyProtection="0"/>
    <xf numFmtId="0" fontId="272" fillId="18" borderId="24" applyNumberFormat="0" applyAlignment="0" applyProtection="0"/>
    <xf numFmtId="0" fontId="273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5" fillId="0" borderId="25" applyNumberFormat="0" applyFill="0" applyAlignment="0" applyProtection="0"/>
    <xf numFmtId="0" fontId="276" fillId="0" borderId="26" applyNumberFormat="0" applyFill="0" applyAlignment="0" applyProtection="0"/>
    <xf numFmtId="0" fontId="268" fillId="0" borderId="27" applyNumberFormat="0" applyFill="0" applyAlignment="0" applyProtection="0"/>
    <xf numFmtId="0" fontId="277" fillId="0" borderId="0" applyNumberFormat="0" applyFill="0" applyBorder="0" applyAlignment="0" applyProtection="0"/>
    <xf numFmtId="0" fontId="278" fillId="0" borderId="28" applyNumberFormat="0" applyFill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279" fillId="0" borderId="0"/>
    <xf numFmtId="170" fontId="279" fillId="0" borderId="0" applyFont="0" applyFill="0" applyBorder="0" applyAlignment="0" applyProtection="0"/>
    <xf numFmtId="0" fontId="171" fillId="0" borderId="0"/>
    <xf numFmtId="0" fontId="171" fillId="0" borderId="0"/>
    <xf numFmtId="9" fontId="279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0" fontId="163" fillId="0" borderId="0"/>
    <xf numFmtId="169" fontId="163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244" fillId="0" borderId="0"/>
    <xf numFmtId="0" fontId="161" fillId="0" borderId="0"/>
    <xf numFmtId="169" fontId="161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244" fillId="0" borderId="0"/>
    <xf numFmtId="0" fontId="159" fillId="0" borderId="0"/>
    <xf numFmtId="169" fontId="159" fillId="0" borderId="0" applyFont="0" applyFill="0" applyBorder="0" applyAlignment="0" applyProtection="0"/>
    <xf numFmtId="0" fontId="158" fillId="0" borderId="0"/>
    <xf numFmtId="0" fontId="280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6" fillId="0" borderId="0"/>
    <xf numFmtId="0" fontId="281" fillId="0" borderId="0"/>
    <xf numFmtId="0" fontId="156" fillId="0" borderId="0"/>
    <xf numFmtId="0" fontId="155" fillId="0" borderId="0"/>
    <xf numFmtId="170" fontId="155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3" borderId="0" applyNumberFormat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243" fillId="25" borderId="30" applyNumberFormat="0" applyFont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0" fontId="155" fillId="0" borderId="0"/>
    <xf numFmtId="0" fontId="155" fillId="0" borderId="0"/>
    <xf numFmtId="9" fontId="243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155" fillId="0" borderId="0"/>
    <xf numFmtId="0" fontId="243" fillId="0" borderId="0"/>
    <xf numFmtId="0" fontId="155" fillId="0" borderId="0"/>
    <xf numFmtId="170" fontId="155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5" fillId="0" borderId="0"/>
    <xf numFmtId="0" fontId="243" fillId="0" borderId="0"/>
    <xf numFmtId="0" fontId="155" fillId="0" borderId="0"/>
    <xf numFmtId="0" fontId="283" fillId="0" borderId="0"/>
    <xf numFmtId="170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168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168" fontId="283" fillId="0" borderId="0" applyFont="0" applyFill="0" applyBorder="0" applyAlignment="0" applyProtection="0"/>
    <xf numFmtId="170" fontId="243" fillId="0" borderId="0" applyFont="0" applyFill="0" applyBorder="0" applyAlignment="0" applyProtection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41" fontId="242" fillId="0" borderId="0" applyFont="0" applyFill="0" applyBorder="0" applyAlignment="0" applyProtection="0"/>
    <xf numFmtId="0" fontId="154" fillId="0" borderId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243" fillId="25" borderId="35" applyNumberFormat="0" applyFont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243" fillId="25" borderId="35" applyNumberFormat="0" applyFont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4" fillId="0" borderId="0"/>
    <xf numFmtId="0" fontId="154" fillId="0" borderId="0"/>
    <xf numFmtId="0" fontId="243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41" fontId="242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41" fontId="242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153" fillId="0" borderId="0" applyFont="0" applyFill="0" applyBorder="0" applyAlignment="0" applyProtection="0"/>
    <xf numFmtId="0" fontId="153" fillId="0" borderId="0"/>
    <xf numFmtId="169" fontId="153" fillId="0" borderId="0" applyFont="0" applyFill="0" applyBorder="0" applyAlignment="0" applyProtection="0"/>
    <xf numFmtId="169" fontId="153" fillId="0" borderId="0" applyFont="0" applyFill="0" applyBorder="0" applyAlignment="0" applyProtection="0"/>
    <xf numFmtId="0" fontId="153" fillId="0" borderId="0"/>
    <xf numFmtId="0" fontId="153" fillId="0" borderId="0"/>
    <xf numFmtId="170" fontId="242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170" fontId="153" fillId="0" borderId="0" applyFont="0" applyFill="0" applyBorder="0" applyAlignment="0" applyProtection="0"/>
    <xf numFmtId="0" fontId="152" fillId="0" borderId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0" fillId="0" borderId="0"/>
    <xf numFmtId="0" fontId="149" fillId="0" borderId="0"/>
    <xf numFmtId="169" fontId="149" fillId="0" borderId="0" applyFont="0" applyFill="0" applyBorder="0" applyAlignment="0" applyProtection="0"/>
    <xf numFmtId="0" fontId="287" fillId="0" borderId="0" applyNumberFormat="0" applyFill="0" applyBorder="0" applyAlignment="0" applyProtection="0"/>
    <xf numFmtId="0" fontId="286" fillId="0" borderId="0"/>
    <xf numFmtId="170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148" fillId="0" borderId="0"/>
    <xf numFmtId="0" fontId="148" fillId="0" borderId="0"/>
    <xf numFmtId="0" fontId="147" fillId="0" borderId="0"/>
    <xf numFmtId="169" fontId="147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0" fontId="146" fillId="0" borderId="0"/>
    <xf numFmtId="0" fontId="146" fillId="0" borderId="0"/>
    <xf numFmtId="0" fontId="244" fillId="0" borderId="0"/>
    <xf numFmtId="0" fontId="146" fillId="0" borderId="0"/>
    <xf numFmtId="0" fontId="146" fillId="0" borderId="0"/>
    <xf numFmtId="170" fontId="146" fillId="0" borderId="0" applyFont="0" applyFill="0" applyBorder="0" applyAlignment="0" applyProtection="0"/>
    <xf numFmtId="0" fontId="244" fillId="0" borderId="0"/>
    <xf numFmtId="0" fontId="146" fillId="3" borderId="0" applyNumberFormat="0" applyBorder="0" applyAlignment="0" applyProtection="0"/>
    <xf numFmtId="0" fontId="145" fillId="0" borderId="0"/>
    <xf numFmtId="0" fontId="144" fillId="0" borderId="0"/>
    <xf numFmtId="0" fontId="143" fillId="0" borderId="0"/>
    <xf numFmtId="169" fontId="143" fillId="0" borderId="0" applyFont="0" applyFill="0" applyBorder="0" applyAlignment="0" applyProtection="0"/>
    <xf numFmtId="0" fontId="143" fillId="0" borderId="0"/>
    <xf numFmtId="0" fontId="142" fillId="0" borderId="0"/>
    <xf numFmtId="0" fontId="141" fillId="0" borderId="0"/>
    <xf numFmtId="0" fontId="140" fillId="0" borderId="0"/>
    <xf numFmtId="169" fontId="140" fillId="0" borderId="0" applyFont="0" applyFill="0" applyBorder="0" applyAlignment="0" applyProtection="0"/>
    <xf numFmtId="0" fontId="140" fillId="0" borderId="0"/>
    <xf numFmtId="0" fontId="140" fillId="0" borderId="0"/>
    <xf numFmtId="0" fontId="139" fillId="3" borderId="0" applyNumberFormat="0" applyBorder="0" applyAlignment="0" applyProtection="0"/>
    <xf numFmtId="0" fontId="139" fillId="0" borderId="0"/>
    <xf numFmtId="0" fontId="245" fillId="17" borderId="0" applyNumberFormat="0" applyBorder="0" applyAlignment="0" applyProtection="0"/>
    <xf numFmtId="0" fontId="138" fillId="0" borderId="0"/>
    <xf numFmtId="0" fontId="137" fillId="0" borderId="0"/>
    <xf numFmtId="169" fontId="137" fillId="0" borderId="0" applyFont="0" applyFill="0" applyBorder="0" applyAlignment="0" applyProtection="0"/>
    <xf numFmtId="0" fontId="137" fillId="0" borderId="0"/>
    <xf numFmtId="0" fontId="244" fillId="0" borderId="0"/>
    <xf numFmtId="0" fontId="136" fillId="0" borderId="0"/>
    <xf numFmtId="169" fontId="136" fillId="0" borderId="0" applyFont="0" applyFill="0" applyBorder="0" applyAlignment="0" applyProtection="0"/>
    <xf numFmtId="0" fontId="136" fillId="0" borderId="0"/>
    <xf numFmtId="0" fontId="136" fillId="0" borderId="0"/>
    <xf numFmtId="0" fontId="289" fillId="0" borderId="0"/>
    <xf numFmtId="0" fontId="135" fillId="0" borderId="0"/>
    <xf numFmtId="0" fontId="244" fillId="0" borderId="0"/>
    <xf numFmtId="0" fontId="134" fillId="0" borderId="0"/>
    <xf numFmtId="169" fontId="134" fillId="0" borderId="0" applyFont="0" applyFill="0" applyBorder="0" applyAlignment="0" applyProtection="0"/>
    <xf numFmtId="0" fontId="134" fillId="0" borderId="0"/>
    <xf numFmtId="0" fontId="133" fillId="0" borderId="0"/>
    <xf numFmtId="0" fontId="291" fillId="0" borderId="0"/>
    <xf numFmtId="0" fontId="132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169" fontId="130" fillId="0" borderId="0" applyFont="0" applyFill="0" applyBorder="0" applyAlignment="0" applyProtection="0"/>
    <xf numFmtId="0" fontId="130" fillId="0" borderId="0"/>
    <xf numFmtId="0" fontId="129" fillId="0" borderId="0"/>
    <xf numFmtId="169" fontId="129" fillId="0" borderId="0" applyFont="0" applyFill="0" applyBorder="0" applyAlignment="0" applyProtection="0"/>
    <xf numFmtId="0" fontId="129" fillId="0" borderId="0"/>
    <xf numFmtId="0" fontId="128" fillId="0" borderId="0"/>
    <xf numFmtId="0" fontId="293" fillId="0" borderId="0"/>
    <xf numFmtId="170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294" fillId="0" borderId="0"/>
    <xf numFmtId="0" fontId="127" fillId="0" borderId="0"/>
    <xf numFmtId="169" fontId="127" fillId="0" borderId="0" applyFont="0" applyFill="0" applyBorder="0" applyAlignment="0" applyProtection="0"/>
    <xf numFmtId="0" fontId="127" fillId="0" borderId="0"/>
    <xf numFmtId="0" fontId="126" fillId="0" borderId="0"/>
    <xf numFmtId="0" fontId="295" fillId="0" borderId="0"/>
    <xf numFmtId="170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244" fillId="0" borderId="0"/>
    <xf numFmtId="0" fontId="125" fillId="0" borderId="0"/>
    <xf numFmtId="169" fontId="125" fillId="0" borderId="0" applyFont="0" applyFill="0" applyBorder="0" applyAlignment="0" applyProtection="0"/>
    <xf numFmtId="0" fontId="125" fillId="0" borderId="0"/>
    <xf numFmtId="0" fontId="124" fillId="0" borderId="0"/>
    <xf numFmtId="0" fontId="123" fillId="0" borderId="0"/>
    <xf numFmtId="169" fontId="123" fillId="0" borderId="0" applyFont="0" applyFill="0" applyBorder="0" applyAlignment="0" applyProtection="0"/>
    <xf numFmtId="0" fontId="123" fillId="0" borderId="0"/>
    <xf numFmtId="0" fontId="122" fillId="0" borderId="0"/>
    <xf numFmtId="0" fontId="121" fillId="0" borderId="0"/>
    <xf numFmtId="170" fontId="121" fillId="0" borderId="0" applyFont="0" applyFill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121" fillId="3" borderId="0" applyNumberFormat="0" applyBorder="0" applyAlignment="0" applyProtection="0"/>
    <xf numFmtId="0" fontId="265" fillId="18" borderId="41" applyNumberFormat="0" applyAlignment="0" applyProtection="0"/>
    <xf numFmtId="0" fontId="269" fillId="8" borderId="41" applyNumberFormat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72" fillId="18" borderId="42" applyNumberFormat="0" applyAlignment="0" applyProtection="0"/>
    <xf numFmtId="170" fontId="121" fillId="0" borderId="0" applyFont="0" applyFill="0" applyBorder="0" applyAlignment="0" applyProtection="0"/>
    <xf numFmtId="0" fontId="278" fillId="0" borderId="43" applyNumberFormat="0" applyFill="0" applyAlignment="0" applyProtection="0"/>
    <xf numFmtId="170" fontId="121" fillId="0" borderId="0" applyFont="0" applyFill="0" applyBorder="0" applyAlignment="0" applyProtection="0"/>
    <xf numFmtId="0" fontId="120" fillId="0" borderId="0"/>
    <xf numFmtId="170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20" fillId="3" borderId="0" applyNumberFormat="0" applyBorder="0" applyAlignment="0" applyProtection="0"/>
    <xf numFmtId="0" fontId="243" fillId="25" borderId="38" applyNumberFormat="0" applyFont="0" applyAlignment="0" applyProtection="0"/>
    <xf numFmtId="0" fontId="297" fillId="0" borderId="0"/>
    <xf numFmtId="170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119" fillId="0" borderId="0"/>
    <xf numFmtId="169" fontId="119" fillId="0" borderId="0" applyFont="0" applyFill="0" applyBorder="0" applyAlignment="0" applyProtection="0"/>
    <xf numFmtId="0" fontId="119" fillId="0" borderId="0"/>
    <xf numFmtId="0" fontId="118" fillId="0" borderId="0"/>
    <xf numFmtId="0" fontId="298" fillId="0" borderId="0"/>
    <xf numFmtId="170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17" fillId="0" borderId="0"/>
    <xf numFmtId="169" fontId="117" fillId="0" borderId="0" applyFont="0" applyFill="0" applyBorder="0" applyAlignment="0" applyProtection="0"/>
    <xf numFmtId="0" fontId="117" fillId="0" borderId="0"/>
    <xf numFmtId="0" fontId="299" fillId="0" borderId="0"/>
    <xf numFmtId="170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116" fillId="0" borderId="0"/>
    <xf numFmtId="0" fontId="115" fillId="0" borderId="0"/>
    <xf numFmtId="169" fontId="115" fillId="0" borderId="0" applyFont="0" applyFill="0" applyBorder="0" applyAlignment="0" applyProtection="0"/>
    <xf numFmtId="0" fontId="115" fillId="0" borderId="0"/>
    <xf numFmtId="0" fontId="114" fillId="0" borderId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13" fillId="0" borderId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244" fillId="0" borderId="0"/>
    <xf numFmtId="0" fontId="301" fillId="0" borderId="0"/>
    <xf numFmtId="170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11" fillId="0" borderId="0"/>
    <xf numFmtId="169" fontId="111" fillId="0" borderId="0" applyFont="0" applyFill="0" applyBorder="0" applyAlignment="0" applyProtection="0"/>
    <xf numFmtId="0" fontId="111" fillId="0" borderId="0"/>
    <xf numFmtId="0" fontId="111" fillId="0" borderId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170" fontId="243" fillId="0" borderId="0" applyFont="0" applyFill="0" applyBorder="0" applyAlignment="0" applyProtection="0"/>
    <xf numFmtId="0" fontId="109" fillId="0" borderId="0"/>
    <xf numFmtId="169" fontId="109" fillId="0" borderId="0" applyFont="0" applyFill="0" applyBorder="0" applyAlignment="0" applyProtection="0"/>
    <xf numFmtId="0" fontId="109" fillId="0" borderId="0"/>
    <xf numFmtId="0" fontId="302" fillId="0" borderId="0"/>
    <xf numFmtId="0" fontId="108" fillId="0" borderId="0"/>
    <xf numFmtId="170" fontId="243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107" fillId="0" borderId="0"/>
    <xf numFmtId="169" fontId="107" fillId="0" borderId="0" applyFont="0" applyFill="0" applyBorder="0" applyAlignment="0" applyProtection="0"/>
    <xf numFmtId="0" fontId="107" fillId="0" borderId="0"/>
    <xf numFmtId="0" fontId="303" fillId="0" borderId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105" fillId="0" borderId="0"/>
    <xf numFmtId="169" fontId="105" fillId="0" borderId="0" applyFont="0" applyFill="0" applyBorder="0" applyAlignment="0" applyProtection="0"/>
    <xf numFmtId="0" fontId="105" fillId="0" borderId="0"/>
    <xf numFmtId="0" fontId="244" fillId="0" borderId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103" fillId="0" borderId="0"/>
    <xf numFmtId="0" fontId="103" fillId="0" borderId="0"/>
    <xf numFmtId="0" fontId="103" fillId="0" borderId="0"/>
    <xf numFmtId="0" fontId="304" fillId="0" borderId="0"/>
    <xf numFmtId="170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309" fillId="0" borderId="0"/>
    <xf numFmtId="0" fontId="309" fillId="0" borderId="0"/>
    <xf numFmtId="170" fontId="102" fillId="0" borderId="0" applyFont="0" applyFill="0" applyBorder="0" applyAlignment="0" applyProtection="0"/>
    <xf numFmtId="0" fontId="102" fillId="0" borderId="0"/>
    <xf numFmtId="170" fontId="101" fillId="0" borderId="0" applyFont="0" applyFill="0" applyBorder="0" applyAlignment="0" applyProtection="0"/>
    <xf numFmtId="0" fontId="101" fillId="0" borderId="0"/>
    <xf numFmtId="0" fontId="100" fillId="0" borderId="0"/>
    <xf numFmtId="169" fontId="100" fillId="0" borderId="0" applyFont="0" applyFill="0" applyBorder="0" applyAlignment="0" applyProtection="0"/>
    <xf numFmtId="0" fontId="100" fillId="0" borderId="0"/>
    <xf numFmtId="0" fontId="314" fillId="0" borderId="0"/>
    <xf numFmtId="170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0" fontId="97" fillId="0" borderId="0"/>
    <xf numFmtId="169" fontId="97" fillId="0" borderId="0" applyFont="0" applyFill="0" applyBorder="0" applyAlignment="0" applyProtection="0"/>
    <xf numFmtId="0" fontId="97" fillId="0" borderId="0"/>
    <xf numFmtId="0" fontId="317" fillId="0" borderId="0"/>
    <xf numFmtId="170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170" fontId="242" fillId="0" borderId="0" applyFont="0" applyFill="0" applyBorder="0" applyAlignment="0" applyProtection="0"/>
    <xf numFmtId="0" fontId="242" fillId="0" borderId="0"/>
    <xf numFmtId="0" fontId="96" fillId="0" borderId="0"/>
    <xf numFmtId="169" fontId="96" fillId="0" borderId="0" applyFont="0" applyFill="0" applyBorder="0" applyAlignment="0" applyProtection="0"/>
    <xf numFmtId="0" fontId="96" fillId="0" borderId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319" fillId="0" borderId="0"/>
    <xf numFmtId="170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170" fontId="319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0" fontId="95" fillId="0" borderId="0"/>
    <xf numFmtId="0" fontId="320" fillId="0" borderId="0"/>
    <xf numFmtId="170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208" fontId="321" fillId="0" borderId="0" applyFont="0" applyFill="0" applyBorder="0" applyAlignment="0" applyProtection="0"/>
    <xf numFmtId="193" fontId="243" fillId="0" borderId="0" applyFont="0" applyFill="0" applyBorder="0" applyAlignment="0" applyProtection="0"/>
    <xf numFmtId="168" fontId="24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24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243" fillId="0" borderId="0"/>
    <xf numFmtId="0" fontId="94" fillId="0" borderId="0"/>
    <xf numFmtId="0" fontId="243" fillId="0" borderId="0"/>
    <xf numFmtId="0" fontId="243" fillId="0" borderId="0"/>
    <xf numFmtId="0" fontId="243" fillId="0" borderId="0"/>
    <xf numFmtId="0" fontId="244" fillId="0" borderId="0"/>
    <xf numFmtId="0" fontId="243" fillId="0" borderId="0"/>
    <xf numFmtId="9" fontId="321" fillId="0" borderId="0" applyFont="0" applyFill="0" applyBorder="0" applyAlignment="0" applyProtection="0"/>
    <xf numFmtId="0" fontId="244" fillId="0" borderId="0"/>
    <xf numFmtId="0" fontId="322" fillId="0" borderId="0"/>
    <xf numFmtId="0" fontId="93" fillId="0" borderId="0"/>
    <xf numFmtId="169" fontId="93" fillId="0" borderId="0" applyFont="0" applyFill="0" applyBorder="0" applyAlignment="0" applyProtection="0"/>
    <xf numFmtId="0" fontId="93" fillId="0" borderId="0"/>
    <xf numFmtId="209" fontId="24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170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0" fontId="243" fillId="0" borderId="0"/>
    <xf numFmtId="0" fontId="90" fillId="0" borderId="0"/>
    <xf numFmtId="0" fontId="243" fillId="0" borderId="0"/>
    <xf numFmtId="9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89" fillId="0" borderId="0"/>
    <xf numFmtId="170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0" fontId="244" fillId="0" borderId="0"/>
    <xf numFmtId="0" fontId="326" fillId="0" borderId="0"/>
    <xf numFmtId="0" fontId="85" fillId="0" borderId="0"/>
    <xf numFmtId="169" fontId="85" fillId="0" borderId="0" applyFont="0" applyFill="0" applyBorder="0" applyAlignment="0" applyProtection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43" fontId="82" fillId="0" borderId="0" applyFont="0" applyFill="0" applyBorder="0" applyAlignment="0" applyProtection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43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0" fontId="327" fillId="0" borderId="0"/>
    <xf numFmtId="170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78" fillId="0" borderId="0"/>
    <xf numFmtId="170" fontId="78" fillId="0" borderId="0" applyFont="0" applyFill="0" applyBorder="0" applyAlignment="0" applyProtection="0"/>
    <xf numFmtId="0" fontId="243" fillId="0" borderId="0"/>
    <xf numFmtId="0" fontId="329" fillId="0" borderId="0"/>
    <xf numFmtId="170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77" fillId="0" borderId="0"/>
    <xf numFmtId="170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69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70" fontId="75" fillId="0" borderId="0" applyFont="0" applyFill="0" applyBorder="0" applyAlignment="0" applyProtection="0"/>
    <xf numFmtId="0" fontId="74" fillId="0" borderId="0"/>
    <xf numFmtId="170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0" fontId="330" fillId="0" borderId="0"/>
    <xf numFmtId="170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72" fillId="0" borderId="0"/>
    <xf numFmtId="170" fontId="72" fillId="0" borderId="0" applyFont="0" applyFill="0" applyBorder="0" applyAlignment="0" applyProtection="0"/>
    <xf numFmtId="0" fontId="71" fillId="0" borderId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0" fontId="243" fillId="0" borderId="0"/>
    <xf numFmtId="0" fontId="70" fillId="0" borderId="0"/>
    <xf numFmtId="43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68" fillId="0" borderId="0"/>
    <xf numFmtId="170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7" fillId="0" borderId="0"/>
    <xf numFmtId="169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70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65" fillId="0" borderId="0"/>
    <xf numFmtId="170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9" fontId="64" fillId="0" borderId="0" applyFont="0" applyFill="0" applyBorder="0" applyAlignment="0" applyProtection="0"/>
    <xf numFmtId="0" fontId="63" fillId="0" borderId="0"/>
    <xf numFmtId="170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70" fontId="62" fillId="0" borderId="0" applyFont="0" applyFill="0" applyBorder="0" applyAlignment="0" applyProtection="0"/>
    <xf numFmtId="0" fontId="61" fillId="0" borderId="0"/>
    <xf numFmtId="9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170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170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57" fillId="0" borderId="0"/>
    <xf numFmtId="0" fontId="57" fillId="0" borderId="0"/>
    <xf numFmtId="0" fontId="55" fillId="0" borderId="0"/>
    <xf numFmtId="9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0" fontId="330" fillId="0" borderId="0"/>
    <xf numFmtId="170" fontId="330" fillId="0" borderId="0" applyFont="0" applyFill="0" applyBorder="0" applyAlignment="0" applyProtection="0"/>
    <xf numFmtId="0" fontId="54" fillId="0" borderId="0"/>
    <xf numFmtId="9" fontId="330" fillId="0" borderId="0" applyFont="0" applyFill="0" applyBorder="0" applyAlignment="0" applyProtection="0"/>
    <xf numFmtId="170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9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9" fontId="51" fillId="0" borderId="0" applyFont="0" applyFill="0" applyBorder="0" applyAlignment="0" applyProtection="0"/>
    <xf numFmtId="0" fontId="243" fillId="0" borderId="0"/>
    <xf numFmtId="170" fontId="243" fillId="0" borderId="0" applyFont="0" applyFill="0" applyBorder="0" applyAlignment="0" applyProtection="0"/>
    <xf numFmtId="0" fontId="50" fillId="0" borderId="0"/>
    <xf numFmtId="9" fontId="243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49" fillId="0" borderId="0"/>
    <xf numFmtId="43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9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170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0" fontId="335" fillId="0" borderId="0"/>
    <xf numFmtId="170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43" fillId="0" borderId="0"/>
    <xf numFmtId="170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43" fillId="0" borderId="0"/>
    <xf numFmtId="0" fontId="43" fillId="0" borderId="0"/>
    <xf numFmtId="165" fontId="43" fillId="0" borderId="0" applyFont="0" applyFill="0" applyBorder="0" applyAlignment="0" applyProtection="0"/>
    <xf numFmtId="43" fontId="2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8" fillId="0" borderId="0"/>
    <xf numFmtId="170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0" fontId="35" fillId="0" borderId="0"/>
    <xf numFmtId="0" fontId="35" fillId="0" borderId="0"/>
    <xf numFmtId="169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5" fillId="0" borderId="0"/>
    <xf numFmtId="170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170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0" fontId="21" fillId="0" borderId="0"/>
    <xf numFmtId="16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0" fillId="0" borderId="0"/>
    <xf numFmtId="170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17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70" fontId="16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15" fillId="0" borderId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170" fontId="11" fillId="0" borderId="0" applyFon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335" fillId="0" borderId="0" applyFont="0" applyFill="0" applyBorder="0" applyAlignment="0" applyProtection="0"/>
    <xf numFmtId="43" fontId="243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" fillId="0" borderId="0"/>
    <xf numFmtId="16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60">
    <xf numFmtId="0" fontId="0" fillId="0" borderId="0" xfId="0"/>
    <xf numFmtId="0" fontId="249" fillId="0" borderId="0" xfId="0" applyFont="1" applyAlignment="1">
      <alignment horizontal="centerContinuous" vertical="center"/>
    </xf>
    <xf numFmtId="0" fontId="250" fillId="0" borderId="0" xfId="0" applyFont="1" applyAlignment="1">
      <alignment vertical="center"/>
    </xf>
    <xf numFmtId="0" fontId="249" fillId="0" borderId="0" xfId="0" applyFont="1" applyAlignment="1">
      <alignment horizontal="center" vertical="center"/>
    </xf>
    <xf numFmtId="0" fontId="249" fillId="0" borderId="0" xfId="0" applyFont="1" applyAlignment="1">
      <alignment horizontal="right" vertical="center" wrapText="1"/>
    </xf>
    <xf numFmtId="4" fontId="249" fillId="0" borderId="0" xfId="0" applyNumberFormat="1" applyFont="1" applyAlignment="1">
      <alignment vertical="center"/>
    </xf>
    <xf numFmtId="169" fontId="249" fillId="0" borderId="0" xfId="0" applyNumberFormat="1" applyFont="1" applyAlignment="1">
      <alignment vertical="center"/>
    </xf>
    <xf numFmtId="175" fontId="249" fillId="0" borderId="0" xfId="0" applyNumberFormat="1" applyFont="1" applyAlignment="1">
      <alignment vertical="center"/>
    </xf>
    <xf numFmtId="4" fontId="249" fillId="0" borderId="0" xfId="7" applyNumberFormat="1" applyFont="1" applyFill="1" applyBorder="1" applyAlignment="1">
      <alignment vertical="center"/>
    </xf>
    <xf numFmtId="175" fontId="249" fillId="0" borderId="0" xfId="0" applyNumberFormat="1" applyFont="1" applyAlignment="1">
      <alignment horizontal="center" vertical="center"/>
    </xf>
    <xf numFmtId="49" fontId="249" fillId="0" borderId="0" xfId="0" applyNumberFormat="1" applyFont="1" applyAlignment="1">
      <alignment horizontal="centerContinuous" vertical="center"/>
    </xf>
    <xf numFmtId="177" fontId="249" fillId="0" borderId="0" xfId="0" applyNumberFormat="1" applyFont="1" applyAlignment="1">
      <alignment vertical="center"/>
    </xf>
    <xf numFmtId="0" fontId="249" fillId="0" borderId="0" xfId="6" applyFont="1" applyAlignment="1">
      <alignment vertical="center"/>
    </xf>
    <xf numFmtId="0" fontId="249" fillId="0" borderId="0" xfId="0" applyFont="1" applyAlignment="1">
      <alignment horizontal="left" vertical="center"/>
    </xf>
    <xf numFmtId="0" fontId="249" fillId="0" borderId="0" xfId="0" applyFont="1" applyAlignment="1">
      <alignment horizontal="left" vertical="center" wrapText="1"/>
    </xf>
    <xf numFmtId="177" fontId="257" fillId="0" borderId="0" xfId="0" applyNumberFormat="1" applyFont="1" applyAlignment="1">
      <alignment vertical="center"/>
    </xf>
    <xf numFmtId="49" fontId="249" fillId="0" borderId="0" xfId="0" applyNumberFormat="1" applyFont="1" applyAlignment="1">
      <alignment vertical="center"/>
    </xf>
    <xf numFmtId="171" fontId="249" fillId="0" borderId="0" xfId="1" applyNumberFormat="1" applyFont="1" applyFill="1" applyAlignment="1">
      <alignment vertical="center"/>
    </xf>
    <xf numFmtId="10" fontId="249" fillId="0" borderId="0" xfId="2" applyNumberFormat="1" applyFont="1" applyFill="1" applyAlignment="1">
      <alignment vertical="center"/>
    </xf>
    <xf numFmtId="174" fontId="249" fillId="0" borderId="0" xfId="0" applyNumberFormat="1" applyFont="1" applyAlignment="1">
      <alignment vertical="center"/>
    </xf>
    <xf numFmtId="0" fontId="249" fillId="0" borderId="0" xfId="0" applyFont="1" applyAlignment="1">
      <alignment vertical="center"/>
    </xf>
    <xf numFmtId="170" fontId="249" fillId="0" borderId="0" xfId="1" applyFont="1" applyFill="1" applyBorder="1" applyAlignment="1">
      <alignment horizontal="right" vertical="center" wrapText="1"/>
    </xf>
    <xf numFmtId="181" fontId="249" fillId="0" borderId="0" xfId="0" applyNumberFormat="1" applyFont="1" applyAlignment="1">
      <alignment vertical="center"/>
    </xf>
    <xf numFmtId="170" fontId="249" fillId="0" borderId="0" xfId="1" applyFont="1" applyFill="1" applyAlignment="1">
      <alignment vertical="center"/>
    </xf>
    <xf numFmtId="170" fontId="249" fillId="0" borderId="0" xfId="1" applyFont="1" applyFill="1" applyBorder="1" applyAlignment="1">
      <alignment vertical="center"/>
    </xf>
    <xf numFmtId="170" fontId="249" fillId="0" borderId="0" xfId="0" applyNumberFormat="1" applyFont="1" applyAlignment="1">
      <alignment vertical="center"/>
    </xf>
    <xf numFmtId="0" fontId="257" fillId="0" borderId="0" xfId="0" applyFont="1" applyAlignment="1">
      <alignment vertical="center"/>
    </xf>
    <xf numFmtId="49" fontId="257" fillId="0" borderId="0" xfId="0" applyNumberFormat="1" applyFont="1" applyAlignment="1">
      <alignment vertical="center"/>
    </xf>
    <xf numFmtId="0" fontId="257" fillId="0" borderId="0" xfId="0" applyFont="1" applyAlignment="1">
      <alignment horizontal="center" vertical="center"/>
    </xf>
    <xf numFmtId="171" fontId="249" fillId="0" borderId="0" xfId="1" applyNumberFormat="1" applyFont="1" applyFill="1" applyBorder="1" applyAlignment="1">
      <alignment vertical="center"/>
    </xf>
    <xf numFmtId="0" fontId="249" fillId="0" borderId="0" xfId="0" applyFont="1" applyAlignment="1">
      <alignment vertical="center" wrapText="1"/>
    </xf>
    <xf numFmtId="4" fontId="249" fillId="0" borderId="0" xfId="0" applyNumberFormat="1" applyFont="1" applyAlignment="1">
      <alignment horizontal="center" vertical="center"/>
    </xf>
    <xf numFmtId="178" fontId="249" fillId="0" borderId="0" xfId="0" applyNumberFormat="1" applyFont="1" applyAlignment="1">
      <alignment horizontal="left" vertical="center"/>
    </xf>
    <xf numFmtId="3" fontId="257" fillId="0" borderId="0" xfId="1" applyNumberFormat="1" applyFont="1" applyFill="1" applyBorder="1" applyAlignment="1">
      <alignment horizontal="left" vertical="center" wrapText="1"/>
    </xf>
    <xf numFmtId="0" fontId="257" fillId="0" borderId="1" xfId="0" applyFont="1" applyBorder="1" applyAlignment="1">
      <alignment horizontal="centerContinuous" vertical="center"/>
    </xf>
    <xf numFmtId="49" fontId="249" fillId="0" borderId="0" xfId="0" applyNumberFormat="1" applyFont="1" applyAlignment="1">
      <alignment horizontal="center" vertical="center" wrapText="1"/>
    </xf>
    <xf numFmtId="0" fontId="257" fillId="0" borderId="1" xfId="0" applyFont="1" applyBorder="1" applyAlignment="1">
      <alignment horizontal="center" vertical="center" wrapText="1"/>
    </xf>
    <xf numFmtId="0" fontId="249" fillId="0" borderId="0" xfId="0" applyFont="1" applyAlignment="1">
      <alignment horizontal="center" vertical="center" wrapText="1"/>
    </xf>
    <xf numFmtId="179" fontId="249" fillId="0" borderId="0" xfId="0" applyNumberFormat="1" applyFont="1" applyAlignment="1">
      <alignment horizontal="center" vertical="center"/>
    </xf>
    <xf numFmtId="179" fontId="257" fillId="0" borderId="1" xfId="0" applyNumberFormat="1" applyFont="1" applyBorder="1" applyAlignment="1">
      <alignment horizontal="centerContinuous" vertical="center"/>
    </xf>
    <xf numFmtId="0" fontId="249" fillId="0" borderId="0" xfId="0" applyFont="1"/>
    <xf numFmtId="197" fontId="249" fillId="0" borderId="0" xfId="7" applyNumberFormat="1" applyFont="1" applyFill="1" applyAlignment="1">
      <alignment vertical="center" wrapText="1"/>
    </xf>
    <xf numFmtId="49" fontId="249" fillId="0" borderId="0" xfId="0" applyNumberFormat="1" applyFont="1" applyAlignment="1">
      <alignment vertical="center" wrapText="1"/>
    </xf>
    <xf numFmtId="174" fontId="249" fillId="0" borderId="0" xfId="0" applyNumberFormat="1" applyFont="1" applyAlignment="1">
      <alignment horizontal="center" vertical="center" wrapText="1"/>
    </xf>
    <xf numFmtId="178" fontId="249" fillId="0" borderId="0" xfId="0" applyNumberFormat="1" applyFont="1" applyAlignment="1">
      <alignment horizontal="center" vertical="center" wrapText="1"/>
    </xf>
    <xf numFmtId="170" fontId="249" fillId="0" borderId="0" xfId="1" applyFont="1" applyFill="1" applyAlignment="1">
      <alignment horizontal="center" vertical="center" wrapText="1"/>
    </xf>
    <xf numFmtId="174" fontId="249" fillId="0" borderId="0" xfId="0" applyNumberFormat="1" applyFont="1" applyAlignment="1">
      <alignment horizontal="center" vertical="center"/>
    </xf>
    <xf numFmtId="49" fontId="257" fillId="0" borderId="0" xfId="0" applyNumberFormat="1" applyFont="1" applyAlignment="1">
      <alignment horizontal="center" vertical="center" wrapText="1"/>
    </xf>
    <xf numFmtId="171" fontId="249" fillId="0" borderId="0" xfId="1" applyNumberFormat="1" applyFont="1" applyFill="1" applyAlignment="1">
      <alignment horizontal="center" vertical="center" wrapText="1"/>
    </xf>
    <xf numFmtId="49" fontId="249" fillId="0" borderId="0" xfId="0" applyNumberFormat="1" applyFont="1" applyAlignment="1">
      <alignment horizontal="center" vertical="center"/>
    </xf>
    <xf numFmtId="169" fontId="249" fillId="0" borderId="0" xfId="0" applyNumberFormat="1" applyFont="1" applyAlignment="1">
      <alignment horizontal="center" vertical="center"/>
    </xf>
    <xf numFmtId="0" fontId="257" fillId="0" borderId="0" xfId="0" applyFont="1" applyAlignment="1">
      <alignment horizontal="center" vertical="center" wrapText="1"/>
    </xf>
    <xf numFmtId="0" fontId="282" fillId="0" borderId="0" xfId="6" applyFont="1" applyAlignment="1">
      <alignment vertical="center" wrapText="1"/>
    </xf>
    <xf numFmtId="4" fontId="257" fillId="0" borderId="0" xfId="0" applyNumberFormat="1" applyFont="1" applyAlignment="1">
      <alignment vertical="center"/>
    </xf>
    <xf numFmtId="4" fontId="249" fillId="0" borderId="0" xfId="0" applyNumberFormat="1" applyFont="1" applyAlignment="1">
      <alignment vertical="center" wrapText="1"/>
    </xf>
    <xf numFmtId="4" fontId="257" fillId="0" borderId="0" xfId="0" applyNumberFormat="1" applyFont="1" applyAlignment="1">
      <alignment horizontal="center" vertical="center"/>
    </xf>
    <xf numFmtId="0" fontId="249" fillId="0" borderId="0" xfId="0" applyFont="1" applyProtection="1">
      <protection hidden="1"/>
    </xf>
    <xf numFmtId="0" fontId="249" fillId="0" borderId="36" xfId="0" applyFont="1" applyBorder="1"/>
    <xf numFmtId="174" fontId="249" fillId="0" borderId="0" xfId="28" applyNumberFormat="1" applyFont="1" applyAlignment="1">
      <alignment horizontal="center" vertical="center" wrapText="1"/>
    </xf>
    <xf numFmtId="201" fontId="249" fillId="0" borderId="0" xfId="1" applyNumberFormat="1" applyFont="1" applyFill="1" applyAlignment="1">
      <alignment vertical="center"/>
    </xf>
    <xf numFmtId="197" fontId="249" fillId="0" borderId="0" xfId="0" applyNumberFormat="1" applyFont="1" applyAlignment="1">
      <alignment horizontal="center" vertical="center"/>
    </xf>
    <xf numFmtId="200" fontId="249" fillId="0" borderId="0" xfId="0" applyNumberFormat="1" applyFont="1" applyAlignment="1">
      <alignment vertical="center"/>
    </xf>
    <xf numFmtId="170" fontId="249" fillId="0" borderId="0" xfId="1" applyFont="1" applyFill="1" applyAlignment="1">
      <alignment horizontal="centerContinuous" vertical="center"/>
    </xf>
    <xf numFmtId="194" fontId="249" fillId="0" borderId="0" xfId="1" applyNumberFormat="1" applyFont="1" applyFill="1" applyAlignment="1">
      <alignment vertical="center"/>
    </xf>
    <xf numFmtId="175" fontId="249" fillId="0" borderId="0" xfId="2" applyNumberFormat="1" applyFont="1" applyFill="1" applyAlignment="1">
      <alignment horizontal="left" vertical="center"/>
    </xf>
    <xf numFmtId="197" fontId="249" fillId="0" borderId="0" xfId="0" applyNumberFormat="1" applyFont="1" applyAlignment="1">
      <alignment horizontal="left" vertical="center"/>
    </xf>
    <xf numFmtId="9" fontId="249" fillId="0" borderId="0" xfId="2" applyFont="1" applyFill="1" applyAlignment="1">
      <alignment vertical="center"/>
    </xf>
    <xf numFmtId="3" fontId="249" fillId="0" borderId="0" xfId="6" applyNumberFormat="1" applyFont="1" applyAlignment="1">
      <alignment horizontal="left" vertical="center"/>
    </xf>
    <xf numFmtId="178" fontId="249" fillId="0" borderId="0" xfId="0" applyNumberFormat="1" applyFont="1" applyAlignment="1">
      <alignment vertical="center"/>
    </xf>
    <xf numFmtId="3" fontId="249" fillId="0" borderId="0" xfId="0" applyNumberFormat="1" applyFont="1" applyAlignment="1">
      <alignment horizontal="left" vertical="center"/>
    </xf>
    <xf numFmtId="2" fontId="249" fillId="0" borderId="0" xfId="0" applyNumberFormat="1" applyFont="1" applyAlignment="1">
      <alignment vertical="center"/>
    </xf>
    <xf numFmtId="181" fontId="249" fillId="0" borderId="1" xfId="0" applyNumberFormat="1" applyFont="1" applyBorder="1" applyAlignment="1">
      <alignment horizontal="center" vertical="center" wrapText="1"/>
    </xf>
    <xf numFmtId="170" fontId="249" fillId="0" borderId="0" xfId="1" applyFont="1" applyFill="1" applyAlignment="1">
      <alignment vertical="center" wrapText="1"/>
    </xf>
    <xf numFmtId="1" fontId="249" fillId="0" borderId="0" xfId="0" applyNumberFormat="1" applyFont="1" applyAlignment="1">
      <alignment vertical="center"/>
    </xf>
    <xf numFmtId="0" fontId="257" fillId="0" borderId="0" xfId="0" applyFont="1" applyAlignment="1">
      <alignment horizontal="right" vertical="center"/>
    </xf>
    <xf numFmtId="170" fontId="257" fillId="0" borderId="0" xfId="1" applyFont="1" applyFill="1" applyBorder="1" applyAlignment="1">
      <alignment vertical="center"/>
    </xf>
    <xf numFmtId="170" fontId="249" fillId="0" borderId="0" xfId="0" applyNumberFormat="1" applyFont="1" applyAlignment="1">
      <alignment horizontal="center" vertical="center"/>
    </xf>
    <xf numFmtId="170" fontId="249" fillId="0" borderId="0" xfId="0" applyNumberFormat="1" applyFont="1" applyAlignment="1">
      <alignment horizontal="left" vertical="center"/>
    </xf>
    <xf numFmtId="2" fontId="249" fillId="0" borderId="0" xfId="0" applyNumberFormat="1" applyFont="1" applyAlignment="1">
      <alignment horizontal="left" vertical="center" indent="3"/>
    </xf>
    <xf numFmtId="171" fontId="249" fillId="0" borderId="0" xfId="1" applyNumberFormat="1" applyFont="1" applyFill="1" applyAlignment="1">
      <alignment horizontal="center" vertical="center"/>
    </xf>
    <xf numFmtId="182" fontId="249" fillId="0" borderId="0" xfId="0" applyNumberFormat="1" applyFont="1" applyAlignment="1">
      <alignment vertical="center"/>
    </xf>
    <xf numFmtId="169" fontId="249" fillId="0" borderId="0" xfId="0" applyNumberFormat="1" applyFont="1" applyAlignment="1">
      <alignment horizontal="center" vertical="center" wrapText="1"/>
    </xf>
    <xf numFmtId="174" fontId="257" fillId="0" borderId="0" xfId="0" applyNumberFormat="1" applyFont="1" applyAlignment="1">
      <alignment horizontal="center" vertical="center" wrapText="1"/>
    </xf>
    <xf numFmtId="177" fontId="257" fillId="0" borderId="0" xfId="0" applyNumberFormat="1" applyFont="1" applyAlignment="1">
      <alignment horizontal="center" vertical="center" wrapText="1"/>
    </xf>
    <xf numFmtId="177" fontId="257" fillId="0" borderId="0" xfId="0" applyNumberFormat="1" applyFont="1" applyAlignment="1">
      <alignment horizontal="left" vertical="center"/>
    </xf>
    <xf numFmtId="180" fontId="257" fillId="0" borderId="0" xfId="0" applyNumberFormat="1" applyFont="1" applyAlignment="1">
      <alignment horizontal="left" vertical="center"/>
    </xf>
    <xf numFmtId="180" fontId="257" fillId="0" borderId="0" xfId="0" applyNumberFormat="1" applyFont="1" applyAlignment="1">
      <alignment vertical="center"/>
    </xf>
    <xf numFmtId="168" fontId="257" fillId="0" borderId="0" xfId="0" applyNumberFormat="1" applyFont="1" applyAlignment="1">
      <alignment vertical="center"/>
    </xf>
    <xf numFmtId="168" fontId="257" fillId="0" borderId="0" xfId="0" applyNumberFormat="1" applyFont="1" applyAlignment="1">
      <alignment horizontal="left" vertical="center"/>
    </xf>
    <xf numFmtId="175" fontId="249" fillId="0" borderId="0" xfId="0" applyNumberFormat="1" applyFont="1" applyAlignment="1">
      <alignment vertical="center" wrapText="1"/>
    </xf>
    <xf numFmtId="4" fontId="249" fillId="0" borderId="0" xfId="7" applyNumberFormat="1" applyFont="1" applyFill="1" applyBorder="1" applyAlignment="1">
      <alignment vertical="center" wrapText="1"/>
    </xf>
    <xf numFmtId="175" fontId="257" fillId="0" borderId="0" xfId="0" applyNumberFormat="1" applyFont="1" applyAlignment="1">
      <alignment vertical="center"/>
    </xf>
    <xf numFmtId="4" fontId="257" fillId="0" borderId="0" xfId="7" applyNumberFormat="1" applyFont="1" applyFill="1" applyBorder="1" applyAlignment="1">
      <alignment vertical="center"/>
    </xf>
    <xf numFmtId="0" fontId="257" fillId="0" borderId="0" xfId="0" applyFont="1" applyAlignment="1">
      <alignment horizontal="left" vertical="center"/>
    </xf>
    <xf numFmtId="0" fontId="257" fillId="0" borderId="1" xfId="35074" applyFont="1" applyBorder="1" applyAlignment="1">
      <alignment vertical="center"/>
    </xf>
    <xf numFmtId="0" fontId="249" fillId="0" borderId="1" xfId="35074" applyFont="1" applyBorder="1" applyAlignment="1">
      <alignment vertical="center"/>
    </xf>
    <xf numFmtId="0" fontId="249" fillId="0" borderId="0" xfId="35068" applyFont="1" applyAlignment="1">
      <alignment horizontal="center"/>
    </xf>
    <xf numFmtId="0" fontId="249" fillId="0" borderId="0" xfId="35068" applyFont="1" applyAlignment="1">
      <alignment horizontal="right" wrapText="1"/>
    </xf>
    <xf numFmtId="0" fontId="249" fillId="0" borderId="0" xfId="35075" applyFont="1"/>
    <xf numFmtId="170" fontId="249" fillId="0" borderId="0" xfId="35076" applyFont="1" applyFill="1"/>
    <xf numFmtId="0" fontId="249" fillId="0" borderId="0" xfId="35075" applyFont="1" applyAlignment="1">
      <alignment horizontal="center"/>
    </xf>
    <xf numFmtId="0" fontId="249" fillId="0" borderId="0" xfId="35078" applyFont="1" applyFill="1" applyBorder="1" applyAlignment="1">
      <alignment horizontal="center" vertical="center" wrapText="1"/>
    </xf>
    <xf numFmtId="169" fontId="249" fillId="0" borderId="0" xfId="35078" applyNumberFormat="1" applyFont="1" applyFill="1" applyAlignment="1">
      <alignment vertical="center"/>
    </xf>
    <xf numFmtId="181" fontId="249" fillId="0" borderId="0" xfId="35078" applyNumberFormat="1" applyFont="1" applyFill="1" applyBorder="1" applyAlignment="1">
      <alignment vertical="center"/>
    </xf>
    <xf numFmtId="198" fontId="249" fillId="0" borderId="0" xfId="35078" applyNumberFormat="1" applyFont="1" applyFill="1" applyAlignment="1">
      <alignment vertical="center"/>
    </xf>
    <xf numFmtId="169" fontId="249" fillId="0" borderId="0" xfId="35078" applyNumberFormat="1" applyFont="1" applyFill="1" applyAlignment="1">
      <alignment horizontal="center" vertical="center" wrapText="1"/>
    </xf>
    <xf numFmtId="181" fontId="249" fillId="0" borderId="0" xfId="35078" applyNumberFormat="1" applyFont="1" applyFill="1" applyBorder="1" applyAlignment="1">
      <alignment horizontal="center" vertical="center" wrapText="1"/>
    </xf>
    <xf numFmtId="198" fontId="249" fillId="0" borderId="0" xfId="35078" applyNumberFormat="1" applyFont="1" applyFill="1" applyAlignment="1">
      <alignment horizontal="center" vertical="center" wrapText="1"/>
    </xf>
    <xf numFmtId="198" fontId="249" fillId="0" borderId="0" xfId="35078" applyNumberFormat="1" applyFont="1" applyFill="1" applyBorder="1" applyAlignment="1">
      <alignment horizontal="center" vertical="center" wrapText="1"/>
    </xf>
    <xf numFmtId="169" fontId="249" fillId="0" borderId="0" xfId="35078" applyNumberFormat="1" applyFont="1" applyFill="1" applyBorder="1" applyAlignment="1">
      <alignment horizontal="center" vertical="center" wrapText="1"/>
    </xf>
    <xf numFmtId="177" fontId="257" fillId="0" borderId="34" xfId="0" applyNumberFormat="1" applyFont="1" applyBorder="1" applyAlignment="1">
      <alignment horizontal="center" vertical="center" wrapText="1"/>
    </xf>
    <xf numFmtId="201" fontId="249" fillId="0" borderId="0" xfId="1" applyNumberFormat="1" applyFont="1" applyFill="1" applyAlignment="1">
      <alignment horizontal="center" vertical="center" wrapText="1"/>
    </xf>
    <xf numFmtId="0" fontId="139" fillId="0" borderId="0" xfId="35090" applyFill="1" applyAlignment="1">
      <alignment vertical="center"/>
    </xf>
    <xf numFmtId="169" fontId="250" fillId="0" borderId="0" xfId="35090" applyNumberFormat="1" applyFont="1" applyFill="1" applyAlignment="1">
      <alignment vertical="center"/>
    </xf>
    <xf numFmtId="0" fontId="250" fillId="0" borderId="0" xfId="35090" applyFont="1" applyFill="1" applyAlignment="1">
      <alignment vertical="center"/>
    </xf>
    <xf numFmtId="181" fontId="250" fillId="0" borderId="0" xfId="35090" applyNumberFormat="1" applyFont="1" applyFill="1" applyBorder="1" applyAlignment="1">
      <alignment vertical="center"/>
    </xf>
    <xf numFmtId="198" fontId="250" fillId="0" borderId="0" xfId="35090" applyNumberFormat="1" applyFont="1" applyFill="1" applyAlignment="1">
      <alignment vertical="center"/>
    </xf>
    <xf numFmtId="174" fontId="139" fillId="0" borderId="0" xfId="35090" applyNumberFormat="1" applyFill="1" applyAlignment="1">
      <alignment vertical="center"/>
    </xf>
    <xf numFmtId="0" fontId="139" fillId="0" borderId="0" xfId="35091"/>
    <xf numFmtId="177" fontId="139" fillId="0" borderId="0" xfId="35091" applyNumberFormat="1" applyAlignment="1">
      <alignment vertical="center"/>
    </xf>
    <xf numFmtId="0" fontId="288" fillId="0" borderId="0" xfId="35091" applyFont="1" applyAlignment="1">
      <alignment vertical="center"/>
    </xf>
    <xf numFmtId="0" fontId="251" fillId="0" borderId="0" xfId="35090" applyFont="1" applyFill="1" applyAlignment="1">
      <alignment vertical="center"/>
    </xf>
    <xf numFmtId="0" fontId="245" fillId="27" borderId="19" xfId="35097" applyFont="1" applyFill="1" applyBorder="1" applyAlignment="1">
      <alignment horizontal="center"/>
    </xf>
    <xf numFmtId="0" fontId="245" fillId="0" borderId="35" xfId="35097" applyFont="1" applyBorder="1" applyAlignment="1">
      <alignment wrapText="1"/>
    </xf>
    <xf numFmtId="0" fontId="245" fillId="0" borderId="35" xfId="35097" applyFont="1" applyBorder="1" applyAlignment="1">
      <alignment horizontal="right" wrapText="1"/>
    </xf>
    <xf numFmtId="1" fontId="249" fillId="0" borderId="0" xfId="0" applyNumberFormat="1" applyFont="1" applyAlignment="1">
      <alignment horizontal="center" vertical="center"/>
    </xf>
    <xf numFmtId="1" fontId="252" fillId="26" borderId="1" xfId="0" applyNumberFormat="1" applyFont="1" applyFill="1" applyBorder="1" applyAlignment="1">
      <alignment horizontal="center" vertical="center" wrapText="1"/>
    </xf>
    <xf numFmtId="202" fontId="252" fillId="26" borderId="1" xfId="0" applyNumberFormat="1" applyFont="1" applyFill="1" applyBorder="1" applyAlignment="1">
      <alignment horizontal="center" vertical="center" wrapText="1"/>
    </xf>
    <xf numFmtId="201" fontId="252" fillId="26" borderId="1" xfId="0" applyNumberFormat="1" applyFont="1" applyFill="1" applyBorder="1" applyAlignment="1">
      <alignment horizontal="center" vertical="center" wrapText="1"/>
    </xf>
    <xf numFmtId="202" fontId="249" fillId="0" borderId="0" xfId="0" applyNumberFormat="1" applyFont="1" applyAlignment="1">
      <alignment vertical="center"/>
    </xf>
    <xf numFmtId="181" fontId="257" fillId="0" borderId="0" xfId="0" applyNumberFormat="1" applyFont="1" applyAlignment="1">
      <alignment vertical="center"/>
    </xf>
    <xf numFmtId="197" fontId="249" fillId="0" borderId="0" xfId="0" applyNumberFormat="1" applyFont="1" applyAlignment="1">
      <alignment vertical="center"/>
    </xf>
    <xf numFmtId="1" fontId="249" fillId="0" borderId="0" xfId="0" applyNumberFormat="1" applyFont="1" applyAlignment="1">
      <alignment vertical="center" wrapText="1"/>
    </xf>
    <xf numFmtId="9" fontId="249" fillId="0" borderId="0" xfId="2" applyFont="1" applyFill="1" applyAlignment="1">
      <alignment horizontal="center" vertical="center" wrapText="1"/>
    </xf>
    <xf numFmtId="0" fontId="257" fillId="0" borderId="16" xfId="0" applyFont="1" applyBorder="1" applyAlignment="1">
      <alignment horizontal="justify" vertical="center"/>
    </xf>
    <xf numFmtId="0" fontId="290" fillId="0" borderId="0" xfId="35109" applyFont="1" applyAlignment="1">
      <alignment horizontal="center"/>
    </xf>
    <xf numFmtId="9" fontId="249" fillId="0" borderId="0" xfId="2" applyFont="1" applyFill="1" applyAlignment="1">
      <alignment horizontal="center" vertical="center"/>
    </xf>
    <xf numFmtId="0" fontId="292" fillId="28" borderId="14" xfId="0" applyFont="1" applyFill="1" applyBorder="1"/>
    <xf numFmtId="181" fontId="257" fillId="0" borderId="16" xfId="0" applyNumberFormat="1" applyFont="1" applyBorder="1" applyAlignment="1">
      <alignment horizontal="center" vertical="center" wrapText="1"/>
    </xf>
    <xf numFmtId="0" fontId="252" fillId="2" borderId="0" xfId="28" applyFont="1" applyFill="1" applyAlignment="1">
      <alignment horizontal="center" vertical="center"/>
    </xf>
    <xf numFmtId="170" fontId="252" fillId="2" borderId="0" xfId="17580" applyFont="1" applyFill="1" applyBorder="1" applyAlignment="1">
      <alignment horizontal="center" vertical="center"/>
    </xf>
    <xf numFmtId="0" fontId="257" fillId="0" borderId="0" xfId="28" applyFont="1" applyAlignment="1">
      <alignment horizontal="center" vertical="center" wrapText="1"/>
    </xf>
    <xf numFmtId="170" fontId="257" fillId="0" borderId="0" xfId="17580" applyFont="1" applyFill="1" applyBorder="1" applyAlignment="1">
      <alignment horizontal="center" vertical="center" wrapText="1"/>
    </xf>
    <xf numFmtId="1" fontId="248" fillId="0" borderId="0" xfId="28" applyNumberFormat="1" applyFont="1" applyAlignment="1">
      <alignment horizontal="center" vertical="center" wrapText="1"/>
    </xf>
    <xf numFmtId="166" fontId="248" fillId="0" borderId="0" xfId="28" applyNumberFormat="1" applyFont="1" applyAlignment="1">
      <alignment horizontal="center" vertical="center" wrapText="1"/>
    </xf>
    <xf numFmtId="174" fontId="248" fillId="0" borderId="0" xfId="28" applyNumberFormat="1" applyFont="1" applyAlignment="1">
      <alignment horizontal="center" vertical="center" wrapText="1"/>
    </xf>
    <xf numFmtId="1" fontId="248" fillId="2" borderId="0" xfId="28" applyNumberFormat="1" applyFont="1" applyFill="1" applyAlignment="1">
      <alignment horizontal="center" vertical="center" wrapText="1"/>
    </xf>
    <xf numFmtId="202" fontId="248" fillId="2" borderId="0" xfId="28" applyNumberFormat="1" applyFont="1" applyFill="1" applyAlignment="1">
      <alignment horizontal="center" vertical="center" wrapText="1"/>
    </xf>
    <xf numFmtId="1" fontId="249" fillId="0" borderId="0" xfId="28" applyNumberFormat="1" applyFont="1" applyAlignment="1">
      <alignment horizontal="center" vertical="center" wrapText="1"/>
    </xf>
    <xf numFmtId="1" fontId="249" fillId="0" borderId="0" xfId="0" applyNumberFormat="1" applyFont="1" applyAlignment="1">
      <alignment horizontal="center" vertical="center" wrapText="1"/>
    </xf>
    <xf numFmtId="0" fontId="249" fillId="0" borderId="0" xfId="35068" applyFont="1" applyAlignment="1">
      <alignment horizontal="center" wrapText="1"/>
    </xf>
    <xf numFmtId="166" fontId="248" fillId="0" borderId="40" xfId="28" applyNumberFormat="1" applyFont="1" applyBorder="1" applyAlignment="1">
      <alignment horizontal="center" vertical="center" wrapText="1"/>
    </xf>
    <xf numFmtId="1" fontId="248" fillId="0" borderId="1" xfId="28" applyNumberFormat="1" applyFont="1" applyBorder="1" applyAlignment="1">
      <alignment horizontal="center" vertical="center" wrapText="1"/>
    </xf>
    <xf numFmtId="166" fontId="248" fillId="0" borderId="1" xfId="28" applyNumberFormat="1" applyFont="1" applyBorder="1" applyAlignment="1">
      <alignment horizontal="center" vertical="center" wrapText="1"/>
    </xf>
    <xf numFmtId="174" fontId="248" fillId="0" borderId="1" xfId="28" applyNumberFormat="1" applyFont="1" applyBorder="1" applyAlignment="1">
      <alignment horizontal="center" vertical="center" wrapText="1"/>
    </xf>
    <xf numFmtId="40" fontId="249" fillId="0" borderId="0" xfId="4449" applyNumberFormat="1" applyFont="1" applyAlignment="1">
      <alignment horizontal="center"/>
    </xf>
    <xf numFmtId="181" fontId="257" fillId="0" borderId="0" xfId="0" applyNumberFormat="1" applyFont="1" applyAlignment="1">
      <alignment horizontal="center" vertical="center" wrapText="1"/>
    </xf>
    <xf numFmtId="205" fontId="249" fillId="0" borderId="0" xfId="0" applyNumberFormat="1" applyFont="1" applyAlignment="1">
      <alignment vertical="center"/>
    </xf>
    <xf numFmtId="0" fontId="257" fillId="0" borderId="0" xfId="79" applyFont="1" applyAlignment="1">
      <alignment horizontal="center" vertical="center" wrapText="1"/>
    </xf>
    <xf numFmtId="170" fontId="257" fillId="0" borderId="0" xfId="0" applyNumberFormat="1" applyFont="1" applyAlignment="1">
      <alignment horizontal="center" vertical="center"/>
    </xf>
    <xf numFmtId="2" fontId="257" fillId="0" borderId="0" xfId="0" applyNumberFormat="1" applyFont="1" applyAlignment="1">
      <alignment horizontal="center" vertical="center"/>
    </xf>
    <xf numFmtId="3" fontId="252" fillId="26" borderId="1" xfId="0" applyNumberFormat="1" applyFont="1" applyFill="1" applyBorder="1" applyAlignment="1">
      <alignment horizontal="center" vertical="center" wrapText="1"/>
    </xf>
    <xf numFmtId="206" fontId="249" fillId="0" borderId="1" xfId="0" applyNumberFormat="1" applyFont="1" applyBorder="1" applyAlignment="1">
      <alignment horizontal="center" vertical="center" wrapText="1"/>
    </xf>
    <xf numFmtId="0" fontId="257" fillId="0" borderId="4" xfId="0" applyFont="1" applyBorder="1" applyAlignment="1">
      <alignment horizontal="center" vertical="center" wrapText="1"/>
    </xf>
    <xf numFmtId="179" fontId="257" fillId="0" borderId="18" xfId="0" applyNumberFormat="1" applyFont="1" applyBorder="1" applyAlignment="1">
      <alignment horizontal="center" vertical="center"/>
    </xf>
    <xf numFmtId="166" fontId="248" fillId="0" borderId="48" xfId="28" applyNumberFormat="1" applyFont="1" applyBorder="1" applyAlignment="1">
      <alignment horizontal="center" vertical="center" wrapText="1"/>
    </xf>
    <xf numFmtId="0" fontId="243" fillId="0" borderId="0" xfId="0" applyFont="1" applyAlignment="1">
      <alignment horizontal="center" vertical="center" wrapText="1"/>
    </xf>
    <xf numFmtId="170" fontId="243" fillId="0" borderId="0" xfId="1" applyFont="1" applyFill="1" applyAlignment="1">
      <alignment horizontal="center" vertical="center" wrapText="1"/>
    </xf>
    <xf numFmtId="0" fontId="257" fillId="0" borderId="1" xfId="0" applyFont="1" applyBorder="1" applyAlignment="1">
      <alignment horizontal="center" vertical="center"/>
    </xf>
    <xf numFmtId="49" fontId="284" fillId="0" borderId="0" xfId="0" applyNumberFormat="1" applyFont="1" applyAlignment="1">
      <alignment vertical="center" wrapText="1"/>
    </xf>
    <xf numFmtId="0" fontId="243" fillId="0" borderId="0" xfId="0" applyFont="1" applyAlignment="1">
      <alignment vertical="center" wrapText="1"/>
    </xf>
    <xf numFmtId="0" fontId="243" fillId="0" borderId="0" xfId="0" applyFont="1" applyAlignment="1">
      <alignment vertical="center"/>
    </xf>
    <xf numFmtId="192" fontId="243" fillId="0" borderId="0" xfId="0" applyNumberFormat="1" applyFont="1" applyAlignment="1">
      <alignment vertical="center"/>
    </xf>
    <xf numFmtId="4" fontId="243" fillId="0" borderId="0" xfId="0" applyNumberFormat="1" applyFont="1" applyAlignment="1">
      <alignment vertical="center"/>
    </xf>
    <xf numFmtId="0" fontId="243" fillId="0" borderId="0" xfId="0" applyFont="1" applyAlignment="1">
      <alignment horizontal="center" vertical="center"/>
    </xf>
    <xf numFmtId="0" fontId="243" fillId="0" borderId="0" xfId="14" applyFont="1" applyAlignment="1">
      <alignment horizontal="right" vertical="center" wrapText="1"/>
    </xf>
    <xf numFmtId="0" fontId="243" fillId="2" borderId="0" xfId="0" applyFont="1" applyFill="1" applyAlignment="1">
      <alignment vertical="center"/>
    </xf>
    <xf numFmtId="49" fontId="284" fillId="0" borderId="15" xfId="0" applyNumberFormat="1" applyFont="1" applyBorder="1" applyAlignment="1">
      <alignment horizontal="center" vertical="center" wrapText="1"/>
    </xf>
    <xf numFmtId="49" fontId="284" fillId="0" borderId="0" xfId="0" applyNumberFormat="1" applyFont="1" applyAlignment="1" applyProtection="1">
      <alignment vertical="center" wrapText="1"/>
      <protection hidden="1"/>
    </xf>
    <xf numFmtId="0" fontId="243" fillId="0" borderId="0" xfId="0" applyFont="1"/>
    <xf numFmtId="49" fontId="284" fillId="0" borderId="36" xfId="0" applyNumberFormat="1" applyFont="1" applyBorder="1" applyAlignment="1">
      <alignment horizontal="center" vertical="center" wrapText="1"/>
    </xf>
    <xf numFmtId="0" fontId="243" fillId="0" borderId="36" xfId="0" applyFont="1" applyBorder="1"/>
    <xf numFmtId="0" fontId="243" fillId="0" borderId="0" xfId="0" applyFont="1" applyProtection="1">
      <protection hidden="1"/>
    </xf>
    <xf numFmtId="49" fontId="284" fillId="0" borderId="14" xfId="0" applyNumberFormat="1" applyFont="1" applyBorder="1" applyAlignment="1">
      <alignment horizontal="center" vertical="center" wrapText="1"/>
    </xf>
    <xf numFmtId="9" fontId="249" fillId="0" borderId="0" xfId="2" applyFont="1" applyFill="1" applyAlignment="1">
      <alignment horizontal="left" vertical="center"/>
    </xf>
    <xf numFmtId="0" fontId="282" fillId="0" borderId="0" xfId="6" applyFont="1" applyAlignment="1">
      <alignment horizontal="left" vertical="center" wrapText="1"/>
    </xf>
    <xf numFmtId="170" fontId="243" fillId="0" borderId="0" xfId="1" applyFont="1" applyFill="1" applyAlignment="1">
      <alignment vertical="center"/>
    </xf>
    <xf numFmtId="172" fontId="243" fillId="0" borderId="0" xfId="0" applyNumberFormat="1" applyFont="1" applyAlignment="1">
      <alignment vertical="center"/>
    </xf>
    <xf numFmtId="170" fontId="243" fillId="0" borderId="35" xfId="1" applyFont="1" applyFill="1" applyBorder="1" applyAlignment="1">
      <alignment horizontal="right" vertical="center" wrapText="1"/>
    </xf>
    <xf numFmtId="10" fontId="243" fillId="0" borderId="0" xfId="2" applyNumberFormat="1" applyFont="1" applyFill="1" applyAlignment="1">
      <alignment vertical="center"/>
    </xf>
    <xf numFmtId="10" fontId="243" fillId="0" borderId="0" xfId="1" applyNumberFormat="1" applyFont="1" applyFill="1" applyAlignment="1">
      <alignment vertical="center"/>
    </xf>
    <xf numFmtId="0" fontId="243" fillId="0" borderId="31" xfId="0" applyFont="1" applyBorder="1" applyAlignment="1">
      <alignment vertical="center"/>
    </xf>
    <xf numFmtId="172" fontId="284" fillId="0" borderId="31" xfId="1" applyNumberFormat="1" applyFont="1" applyFill="1" applyBorder="1" applyAlignment="1">
      <alignment vertical="center"/>
    </xf>
    <xf numFmtId="170" fontId="284" fillId="0" borderId="31" xfId="1" applyFont="1" applyFill="1" applyBorder="1" applyAlignment="1">
      <alignment vertical="center"/>
    </xf>
    <xf numFmtId="3" fontId="243" fillId="0" borderId="0" xfId="0" applyNumberFormat="1" applyFont="1" applyAlignment="1">
      <alignment vertical="center"/>
    </xf>
    <xf numFmtId="196" fontId="243" fillId="0" borderId="0" xfId="79" applyNumberFormat="1" applyFont="1" applyAlignment="1">
      <alignment horizontal="right" vertical="center"/>
    </xf>
    <xf numFmtId="175" fontId="243" fillId="0" borderId="0" xfId="2" applyNumberFormat="1" applyFont="1" applyFill="1" applyAlignment="1">
      <alignment vertical="center"/>
    </xf>
    <xf numFmtId="175" fontId="243" fillId="0" borderId="0" xfId="1" applyNumberFormat="1" applyFont="1" applyFill="1" applyAlignment="1">
      <alignment vertical="center"/>
    </xf>
    <xf numFmtId="0" fontId="243" fillId="0" borderId="0" xfId="43915" applyFont="1"/>
    <xf numFmtId="37" fontId="243" fillId="0" borderId="0" xfId="43918" applyNumberFormat="1" applyFont="1"/>
    <xf numFmtId="170" fontId="243" fillId="0" borderId="0" xfId="43918" applyFont="1"/>
    <xf numFmtId="9" fontId="243" fillId="0" borderId="0" xfId="2" applyFont="1" applyFill="1" applyAlignment="1">
      <alignment vertical="center"/>
    </xf>
    <xf numFmtId="0" fontId="243" fillId="0" borderId="0" xfId="79" applyFont="1" applyAlignment="1">
      <alignment horizontal="left" vertical="center"/>
    </xf>
    <xf numFmtId="195" fontId="243" fillId="0" borderId="0" xfId="79" applyNumberFormat="1" applyFont="1" applyAlignment="1">
      <alignment horizontal="right" vertical="center"/>
    </xf>
    <xf numFmtId="4" fontId="243" fillId="0" borderId="0" xfId="79" applyNumberFormat="1" applyFont="1" applyAlignment="1">
      <alignment horizontal="right" vertical="center"/>
    </xf>
    <xf numFmtId="0" fontId="243" fillId="0" borderId="0" xfId="35073" applyFont="1" applyAlignment="1">
      <alignment horizontal="center" vertical="center"/>
    </xf>
    <xf numFmtId="170" fontId="243" fillId="0" borderId="0" xfId="1" applyFont="1" applyFill="1" applyBorder="1" applyAlignment="1">
      <alignment vertical="center"/>
    </xf>
    <xf numFmtId="174" fontId="243" fillId="0" borderId="0" xfId="0" applyNumberFormat="1" applyFont="1" applyAlignment="1">
      <alignment vertical="center"/>
    </xf>
    <xf numFmtId="181" fontId="243" fillId="0" borderId="0" xfId="0" applyNumberFormat="1" applyFont="1" applyAlignment="1">
      <alignment vertical="center"/>
    </xf>
    <xf numFmtId="174" fontId="243" fillId="0" borderId="1" xfId="0" applyNumberFormat="1" applyFont="1" applyBorder="1" applyAlignment="1">
      <alignment vertical="center"/>
    </xf>
    <xf numFmtId="170" fontId="243" fillId="0" borderId="1" xfId="1" applyFont="1" applyFill="1" applyBorder="1" applyAlignment="1">
      <alignment vertical="center"/>
    </xf>
    <xf numFmtId="174" fontId="243" fillId="0" borderId="1" xfId="0" applyNumberFormat="1" applyFont="1" applyBorder="1" applyAlignment="1">
      <alignment horizontal="center" vertical="center" wrapText="1"/>
    </xf>
    <xf numFmtId="175" fontId="243" fillId="0" borderId="0" xfId="2" applyNumberFormat="1" applyFont="1" applyFill="1" applyAlignment="1">
      <alignment horizontal="center" vertical="center" wrapText="1"/>
    </xf>
    <xf numFmtId="170" fontId="243" fillId="0" borderId="1" xfId="1" applyFont="1" applyFill="1" applyBorder="1" applyAlignment="1">
      <alignment horizontal="center" vertical="center" wrapText="1"/>
    </xf>
    <xf numFmtId="170" fontId="243" fillId="0" borderId="0" xfId="1" applyFont="1" applyFill="1"/>
    <xf numFmtId="0" fontId="243" fillId="0" borderId="0" xfId="4454" applyFont="1" applyAlignment="1">
      <alignment horizontal="center"/>
    </xf>
    <xf numFmtId="0" fontId="305" fillId="2" borderId="0" xfId="28" applyFont="1" applyFill="1" applyAlignment="1">
      <alignment horizontal="center" vertical="center" wrapText="1"/>
    </xf>
    <xf numFmtId="0" fontId="292" fillId="2" borderId="0" xfId="28" applyFont="1" applyFill="1" applyAlignment="1">
      <alignment horizontal="center" vertical="center"/>
    </xf>
    <xf numFmtId="170" fontId="292" fillId="2" borderId="0" xfId="17580" applyFont="1" applyFill="1" applyBorder="1" applyAlignment="1">
      <alignment horizontal="center" vertical="center"/>
    </xf>
    <xf numFmtId="0" fontId="292" fillId="2" borderId="0" xfId="28" applyFont="1" applyFill="1" applyAlignment="1">
      <alignment horizontal="center" vertical="center" wrapText="1"/>
    </xf>
    <xf numFmtId="1" fontId="242" fillId="0" borderId="0" xfId="28" applyNumberFormat="1" applyAlignment="1">
      <alignment horizontal="center" vertical="center" wrapText="1"/>
    </xf>
    <xf numFmtId="166" fontId="242" fillId="0" borderId="0" xfId="28" applyNumberFormat="1" applyAlignment="1">
      <alignment horizontal="center" vertical="center" wrapText="1"/>
    </xf>
    <xf numFmtId="0" fontId="242" fillId="2" borderId="0" xfId="28" applyFill="1" applyAlignment="1">
      <alignment horizontal="center" vertical="center" wrapText="1"/>
    </xf>
    <xf numFmtId="1" fontId="242" fillId="2" borderId="0" xfId="28" applyNumberFormat="1" applyFill="1" applyAlignment="1">
      <alignment horizontal="center" vertical="center" wrapText="1"/>
    </xf>
    <xf numFmtId="202" fontId="242" fillId="2" borderId="0" xfId="28" applyNumberFormat="1" applyFill="1" applyAlignment="1">
      <alignment horizontal="center" vertical="center" wrapText="1"/>
    </xf>
    <xf numFmtId="0" fontId="243" fillId="0" borderId="0" xfId="0" applyFont="1" applyAlignment="1">
      <alignment horizontal="left" vertical="center" wrapText="1"/>
    </xf>
    <xf numFmtId="0" fontId="243" fillId="0" borderId="0" xfId="35074" applyFont="1" applyAlignment="1">
      <alignment vertical="center"/>
    </xf>
    <xf numFmtId="0" fontId="284" fillId="0" borderId="1" xfId="35074" applyFont="1" applyBorder="1" applyAlignment="1">
      <alignment vertical="center"/>
    </xf>
    <xf numFmtId="0" fontId="284" fillId="0" borderId="1" xfId="0" applyFont="1" applyBorder="1" applyAlignment="1">
      <alignment horizontal="center" vertical="center"/>
    </xf>
    <xf numFmtId="0" fontId="243" fillId="0" borderId="1" xfId="35074" applyFont="1" applyBorder="1" applyAlignment="1">
      <alignment vertical="center"/>
    </xf>
    <xf numFmtId="172" fontId="243" fillId="0" borderId="1" xfId="1" applyNumberFormat="1" applyFont="1" applyFill="1" applyBorder="1" applyAlignment="1">
      <alignment horizontal="center" vertical="center"/>
    </xf>
    <xf numFmtId="179" fontId="284" fillId="0" borderId="1" xfId="0" applyNumberFormat="1" applyFont="1" applyBorder="1" applyAlignment="1">
      <alignment horizontal="centerContinuous" vertical="center"/>
    </xf>
    <xf numFmtId="172" fontId="284" fillId="0" borderId="1" xfId="1" applyNumberFormat="1" applyFont="1" applyFill="1" applyBorder="1" applyAlignment="1">
      <alignment horizontal="center" vertical="center"/>
    </xf>
    <xf numFmtId="177" fontId="243" fillId="0" borderId="0" xfId="0" applyNumberFormat="1" applyFont="1" applyAlignment="1">
      <alignment vertical="center"/>
    </xf>
    <xf numFmtId="169" fontId="243" fillId="0" borderId="0" xfId="0" applyNumberFormat="1" applyFont="1" applyAlignment="1">
      <alignment vertical="center"/>
    </xf>
    <xf numFmtId="0" fontId="243" fillId="0" borderId="0" xfId="0" applyFont="1" applyAlignment="1">
      <alignment horizontal="right" vertical="center"/>
    </xf>
    <xf numFmtId="179" fontId="243" fillId="0" borderId="0" xfId="0" applyNumberFormat="1" applyFont="1" applyAlignment="1">
      <alignment horizontal="center" vertical="center"/>
    </xf>
    <xf numFmtId="181" fontId="243" fillId="0" borderId="0" xfId="0" applyNumberFormat="1" applyFont="1" applyAlignment="1">
      <alignment horizontal="center" vertical="center" wrapText="1"/>
    </xf>
    <xf numFmtId="174" fontId="243" fillId="0" borderId="0" xfId="0" applyNumberFormat="1" applyFont="1" applyAlignment="1">
      <alignment horizontal="center" vertical="center" wrapText="1"/>
    </xf>
    <xf numFmtId="0" fontId="284" fillId="0" borderId="0" xfId="0" applyFont="1" applyAlignment="1">
      <alignment horizontal="center" vertical="center"/>
    </xf>
    <xf numFmtId="0" fontId="284" fillId="0" borderId="0" xfId="0" applyFont="1" applyAlignment="1">
      <alignment horizontal="right" vertical="center"/>
    </xf>
    <xf numFmtId="172" fontId="284" fillId="0" borderId="0" xfId="1" applyNumberFormat="1" applyFont="1" applyFill="1" applyBorder="1" applyAlignment="1">
      <alignment vertical="center"/>
    </xf>
    <xf numFmtId="170" fontId="284" fillId="0" borderId="0" xfId="1" applyFont="1" applyFill="1" applyBorder="1" applyAlignment="1">
      <alignment vertical="center"/>
    </xf>
    <xf numFmtId="170" fontId="243" fillId="0" borderId="0" xfId="35076" applyFont="1" applyFill="1"/>
    <xf numFmtId="0" fontId="284" fillId="0" borderId="2" xfId="0" applyFont="1" applyBorder="1" applyAlignment="1">
      <alignment horizontal="center" vertical="center" wrapText="1"/>
    </xf>
    <xf numFmtId="0" fontId="284" fillId="0" borderId="31" xfId="79" applyFont="1" applyBorder="1" applyAlignment="1">
      <alignment horizontal="center" vertical="center" wrapText="1"/>
    </xf>
    <xf numFmtId="49" fontId="243" fillId="0" borderId="1" xfId="0" applyNumberFormat="1" applyFont="1" applyBorder="1" applyAlignment="1">
      <alignment vertical="center" wrapText="1"/>
    </xf>
    <xf numFmtId="179" fontId="284" fillId="0" borderId="31" xfId="0" applyNumberFormat="1" applyFont="1" applyBorder="1" applyAlignment="1">
      <alignment vertical="center" wrapText="1"/>
    </xf>
    <xf numFmtId="181" fontId="284" fillId="0" borderId="44" xfId="0" applyNumberFormat="1" applyFont="1" applyBorder="1" applyAlignment="1">
      <alignment horizontal="center" vertical="center" wrapText="1"/>
    </xf>
    <xf numFmtId="0" fontId="284" fillId="0" borderId="45" xfId="0" applyFont="1" applyBorder="1" applyAlignment="1">
      <alignment horizontal="center" vertical="center" wrapText="1"/>
    </xf>
    <xf numFmtId="172" fontId="284" fillId="0" borderId="0" xfId="1" applyNumberFormat="1" applyFont="1" applyFill="1" applyBorder="1" applyAlignment="1">
      <alignment horizontal="center" vertical="center"/>
    </xf>
    <xf numFmtId="179" fontId="284" fillId="0" borderId="0" xfId="0" applyNumberFormat="1" applyFont="1" applyAlignment="1">
      <alignment vertical="center" wrapText="1"/>
    </xf>
    <xf numFmtId="0" fontId="243" fillId="0" borderId="0" xfId="35075" applyFont="1"/>
    <xf numFmtId="170" fontId="243" fillId="0" borderId="0" xfId="7" applyFont="1" applyFill="1" applyAlignment="1">
      <alignment vertical="center"/>
    </xf>
    <xf numFmtId="0" fontId="284" fillId="0" borderId="31" xfId="0" applyFont="1" applyBorder="1" applyAlignment="1">
      <alignment horizontal="center" vertical="center" wrapText="1"/>
    </xf>
    <xf numFmtId="206" fontId="243" fillId="0" borderId="0" xfId="0" applyNumberFormat="1" applyFont="1" applyAlignment="1">
      <alignment horizontal="center" vertical="center"/>
    </xf>
    <xf numFmtId="170" fontId="243" fillId="0" borderId="0" xfId="35076" applyFont="1" applyFill="1" applyAlignment="1">
      <alignment horizontal="center"/>
    </xf>
    <xf numFmtId="0" fontId="284" fillId="0" borderId="31" xfId="0" applyFont="1" applyBorder="1" applyAlignment="1">
      <alignment horizontal="center" vertical="center"/>
    </xf>
    <xf numFmtId="201" fontId="284" fillId="0" borderId="31" xfId="7" applyNumberFormat="1" applyFont="1" applyFill="1" applyBorder="1" applyAlignment="1">
      <alignment horizontal="center" vertical="center" wrapText="1"/>
    </xf>
    <xf numFmtId="170" fontId="243" fillId="0" borderId="0" xfId="1" applyFont="1" applyFill="1" applyBorder="1" applyAlignment="1">
      <alignment vertical="center" wrapText="1"/>
    </xf>
    <xf numFmtId="170" fontId="243" fillId="0" borderId="0" xfId="1" applyFont="1" applyFill="1" applyBorder="1" applyAlignment="1">
      <alignment horizontal="right" vertical="center" wrapText="1"/>
    </xf>
    <xf numFmtId="0" fontId="243" fillId="0" borderId="0" xfId="4" applyFont="1" applyAlignment="1">
      <alignment horizontal="right" vertical="center" wrapText="1"/>
    </xf>
    <xf numFmtId="170" fontId="243" fillId="0" borderId="0" xfId="0" applyNumberFormat="1" applyFont="1" applyAlignment="1">
      <alignment vertical="center"/>
    </xf>
    <xf numFmtId="0" fontId="243" fillId="0" borderId="0" xfId="35078" applyFont="1" applyFill="1" applyBorder="1" applyAlignment="1">
      <alignment vertical="center"/>
    </xf>
    <xf numFmtId="0" fontId="243" fillId="0" borderId="0" xfId="35078" applyFont="1" applyFill="1" applyBorder="1" applyAlignment="1">
      <alignment horizontal="center" vertical="center"/>
    </xf>
    <xf numFmtId="0" fontId="243" fillId="0" borderId="0" xfId="35078" applyFont="1" applyFill="1" applyBorder="1" applyAlignment="1">
      <alignment vertical="center" wrapText="1"/>
    </xf>
    <xf numFmtId="0" fontId="243" fillId="0" borderId="0" xfId="35078" applyFont="1" applyFill="1" applyBorder="1" applyAlignment="1">
      <alignment horizontal="right" vertical="center" wrapText="1"/>
    </xf>
    <xf numFmtId="181" fontId="243" fillId="0" borderId="0" xfId="35078" applyNumberFormat="1" applyFont="1" applyFill="1" applyBorder="1" applyAlignment="1">
      <alignment vertical="center"/>
    </xf>
    <xf numFmtId="198" fontId="243" fillId="0" borderId="0" xfId="35078" applyNumberFormat="1" applyFont="1" applyFill="1" applyAlignment="1">
      <alignment vertical="center"/>
    </xf>
    <xf numFmtId="174" fontId="243" fillId="0" borderId="0" xfId="35078" applyNumberFormat="1" applyFont="1" applyFill="1" applyAlignment="1">
      <alignment vertical="center"/>
    </xf>
    <xf numFmtId="0" fontId="243" fillId="0" borderId="0" xfId="35078" applyFont="1" applyFill="1" applyAlignment="1">
      <alignment vertical="center"/>
    </xf>
    <xf numFmtId="181" fontId="243" fillId="0" borderId="0" xfId="35078" applyNumberFormat="1" applyFont="1" applyFill="1" applyBorder="1" applyAlignment="1">
      <alignment horizontal="center" vertical="center" wrapText="1"/>
    </xf>
    <xf numFmtId="198" fontId="243" fillId="0" borderId="0" xfId="35078" applyNumberFormat="1" applyFont="1" applyFill="1" applyAlignment="1">
      <alignment horizontal="center" vertical="center" wrapText="1"/>
    </xf>
    <xf numFmtId="174" fontId="243" fillId="0" borderId="0" xfId="35078" applyNumberFormat="1" applyFont="1" applyFill="1" applyAlignment="1">
      <alignment horizontal="center" vertical="center" wrapText="1"/>
    </xf>
    <xf numFmtId="0" fontId="243" fillId="0" borderId="0" xfId="35078" applyFont="1" applyFill="1" applyAlignment="1">
      <alignment horizontal="center" vertical="center" wrapText="1"/>
    </xf>
    <xf numFmtId="177" fontId="284" fillId="0" borderId="0" xfId="0" applyNumberFormat="1" applyFont="1" applyAlignment="1">
      <alignment vertical="center"/>
    </xf>
    <xf numFmtId="0" fontId="243" fillId="0" borderId="0" xfId="5" applyFont="1" applyAlignment="1">
      <alignment horizontal="right" vertical="center" wrapText="1"/>
    </xf>
    <xf numFmtId="0" fontId="284" fillId="0" borderId="0" xfId="0" applyFont="1" applyAlignment="1">
      <alignment horizontal="left" vertical="center"/>
    </xf>
    <xf numFmtId="174" fontId="284" fillId="0" borderId="0" xfId="0" applyNumberFormat="1" applyFont="1" applyAlignment="1">
      <alignment vertical="center"/>
    </xf>
    <xf numFmtId="180" fontId="284" fillId="0" borderId="0" xfId="0" applyNumberFormat="1" applyFont="1" applyAlignment="1">
      <alignment vertical="center"/>
    </xf>
    <xf numFmtId="0" fontId="284" fillId="0" borderId="0" xfId="0" applyFont="1" applyAlignment="1">
      <alignment vertical="center"/>
    </xf>
    <xf numFmtId="4" fontId="243" fillId="0" borderId="0" xfId="0" applyNumberFormat="1" applyFont="1" applyAlignment="1">
      <alignment vertical="center" wrapText="1"/>
    </xf>
    <xf numFmtId="0" fontId="284" fillId="0" borderId="0" xfId="14" applyFont="1" applyAlignment="1">
      <alignment horizontal="right" vertical="center" wrapText="1"/>
    </xf>
    <xf numFmtId="4" fontId="284" fillId="0" borderId="0" xfId="0" applyNumberFormat="1" applyFont="1" applyAlignment="1">
      <alignment vertical="center"/>
    </xf>
    <xf numFmtId="170" fontId="244" fillId="0" borderId="47" xfId="1" applyFont="1" applyFill="1" applyBorder="1" applyAlignment="1">
      <alignment horizontal="right" wrapText="1"/>
    </xf>
    <xf numFmtId="0" fontId="244" fillId="0" borderId="47" xfId="43922" applyFont="1" applyBorder="1" applyAlignment="1">
      <alignment wrapText="1"/>
    </xf>
    <xf numFmtId="0" fontId="244" fillId="0" borderId="47" xfId="43929" applyBorder="1" applyAlignment="1">
      <alignment horizontal="right" wrapText="1"/>
    </xf>
    <xf numFmtId="0" fontId="244" fillId="0" borderId="35" xfId="35102" applyFont="1" applyBorder="1" applyAlignment="1">
      <alignment wrapText="1"/>
    </xf>
    <xf numFmtId="0" fontId="244" fillId="0" borderId="35" xfId="35102" applyFont="1" applyBorder="1" applyAlignment="1">
      <alignment horizontal="right" wrapText="1"/>
    </xf>
    <xf numFmtId="170" fontId="244" fillId="0" borderId="35" xfId="1" applyFont="1" applyFill="1" applyBorder="1" applyAlignment="1">
      <alignment horizontal="right" wrapText="1"/>
    </xf>
    <xf numFmtId="181" fontId="243" fillId="0" borderId="1" xfId="35090" applyNumberFormat="1" applyFont="1" applyFill="1" applyBorder="1" applyAlignment="1">
      <alignment vertical="center"/>
    </xf>
    <xf numFmtId="174" fontId="243" fillId="0" borderId="1" xfId="35090" applyNumberFormat="1" applyFont="1" applyFill="1" applyBorder="1" applyAlignment="1">
      <alignment vertical="center"/>
    </xf>
    <xf numFmtId="0" fontId="243" fillId="0" borderId="54" xfId="35068" applyFont="1" applyBorder="1" applyAlignment="1">
      <alignment horizontal="center"/>
    </xf>
    <xf numFmtId="0" fontId="243" fillId="0" borderId="1" xfId="35070" applyFont="1" applyBorder="1" applyAlignment="1">
      <alignment vertical="center" wrapText="1"/>
    </xf>
    <xf numFmtId="0" fontId="243" fillId="0" borderId="1" xfId="35071" applyFont="1" applyBorder="1" applyAlignment="1">
      <alignment vertical="center"/>
    </xf>
    <xf numFmtId="170" fontId="243" fillId="0" borderId="55" xfId="1" applyFont="1" applyFill="1" applyBorder="1" applyAlignment="1">
      <alignment horizontal="right" vertical="center" wrapText="1"/>
    </xf>
    <xf numFmtId="0" fontId="243" fillId="0" borderId="1" xfId="14" applyFont="1" applyBorder="1" applyAlignment="1">
      <alignment horizontal="center" vertical="center"/>
    </xf>
    <xf numFmtId="0" fontId="243" fillId="0" borderId="1" xfId="14" applyFont="1" applyBorder="1" applyAlignment="1">
      <alignment horizontal="center" vertical="center" wrapText="1"/>
    </xf>
    <xf numFmtId="0" fontId="243" fillId="0" borderId="1" xfId="35072" applyFont="1" applyBorder="1"/>
    <xf numFmtId="170" fontId="243" fillId="0" borderId="1" xfId="35072" applyNumberFormat="1" applyFont="1" applyBorder="1"/>
    <xf numFmtId="0" fontId="243" fillId="0" borderId="1" xfId="35072" applyFont="1" applyBorder="1" applyAlignment="1">
      <alignment horizontal="center"/>
    </xf>
    <xf numFmtId="0" fontId="243" fillId="0" borderId="1" xfId="4348" applyFont="1" applyBorder="1" applyAlignment="1">
      <alignment horizontal="center"/>
    </xf>
    <xf numFmtId="0" fontId="243" fillId="0" borderId="1" xfId="0" applyFont="1" applyBorder="1"/>
    <xf numFmtId="170" fontId="243" fillId="0" borderId="1" xfId="1" applyFont="1" applyFill="1" applyBorder="1"/>
    <xf numFmtId="0" fontId="243" fillId="0" borderId="1" xfId="4348" applyFont="1" applyBorder="1" applyAlignment="1">
      <alignment horizontal="center" wrapText="1"/>
    </xf>
    <xf numFmtId="49" fontId="249" fillId="0" borderId="0" xfId="0" applyNumberFormat="1" applyFont="1" applyAlignment="1">
      <alignment horizontal="left" vertical="center"/>
    </xf>
    <xf numFmtId="170" fontId="249" fillId="0" borderId="0" xfId="1" applyFont="1" applyFill="1" applyAlignment="1">
      <alignment horizontal="left" vertical="center"/>
    </xf>
    <xf numFmtId="170" fontId="243" fillId="0" borderId="0" xfId="1" applyFont="1" applyFill="1" applyBorder="1" applyAlignment="1">
      <alignment horizontal="left" vertical="center"/>
    </xf>
    <xf numFmtId="0" fontId="243" fillId="0" borderId="0" xfId="0" applyFont="1" applyAlignment="1">
      <alignment horizontal="left"/>
    </xf>
    <xf numFmtId="0" fontId="243" fillId="0" borderId="0" xfId="0" applyFont="1" applyAlignment="1">
      <alignment horizontal="left" vertical="center"/>
    </xf>
    <xf numFmtId="49" fontId="249" fillId="0" borderId="0" xfId="0" applyNumberFormat="1" applyFont="1" applyAlignment="1">
      <alignment horizontal="left"/>
    </xf>
    <xf numFmtId="0" fontId="282" fillId="0" borderId="0" xfId="6" applyFont="1" applyAlignment="1">
      <alignment horizontal="left" wrapText="1"/>
    </xf>
    <xf numFmtId="0" fontId="249" fillId="0" borderId="0" xfId="0" applyFont="1" applyAlignment="1">
      <alignment horizontal="left"/>
    </xf>
    <xf numFmtId="170" fontId="249" fillId="0" borderId="0" xfId="1" applyFont="1" applyFill="1" applyAlignment="1">
      <alignment horizontal="left"/>
    </xf>
    <xf numFmtId="170" fontId="243" fillId="0" borderId="0" xfId="1" applyFont="1" applyFill="1" applyBorder="1" applyAlignment="1">
      <alignment horizontal="left"/>
    </xf>
    <xf numFmtId="0" fontId="282" fillId="0" borderId="0" xfId="6" applyFont="1" applyAlignment="1">
      <alignment wrapText="1"/>
    </xf>
    <xf numFmtId="170" fontId="243" fillId="0" borderId="0" xfId="1" applyFont="1" applyFill="1" applyAlignment="1">
      <alignment horizontal="left" vertical="center"/>
    </xf>
    <xf numFmtId="170" fontId="243" fillId="0" borderId="1" xfId="1" applyFont="1" applyFill="1" applyBorder="1" applyAlignment="1">
      <alignment horizontal="center" wrapText="1"/>
    </xf>
    <xf numFmtId="174" fontId="243" fillId="0" borderId="1" xfId="0" applyNumberFormat="1" applyFont="1" applyBorder="1" applyAlignment="1">
      <alignment horizontal="center"/>
    </xf>
    <xf numFmtId="181" fontId="243" fillId="0" borderId="1" xfId="0" applyNumberFormat="1" applyFont="1" applyBorder="1" applyAlignment="1">
      <alignment horizontal="center"/>
    </xf>
    <xf numFmtId="170" fontId="243" fillId="0" borderId="1" xfId="1" applyFont="1" applyFill="1" applyBorder="1" applyAlignment="1">
      <alignment horizontal="center"/>
    </xf>
    <xf numFmtId="174" fontId="243" fillId="0" borderId="1" xfId="0" applyNumberFormat="1" applyFont="1" applyBorder="1" applyAlignment="1">
      <alignment horizontal="center" wrapText="1"/>
    </xf>
    <xf numFmtId="181" fontId="243" fillId="0" borderId="1" xfId="0" applyNumberFormat="1" applyFont="1" applyBorder="1" applyAlignment="1">
      <alignment horizontal="center" wrapText="1"/>
    </xf>
    <xf numFmtId="174" fontId="306" fillId="0" borderId="1" xfId="0" applyNumberFormat="1" applyFont="1" applyBorder="1" applyAlignment="1">
      <alignment horizontal="center" vertical="center" wrapText="1"/>
    </xf>
    <xf numFmtId="181" fontId="306" fillId="0" borderId="1" xfId="0" applyNumberFormat="1" applyFont="1" applyBorder="1" applyAlignment="1">
      <alignment horizontal="center" vertical="center" wrapText="1"/>
    </xf>
    <xf numFmtId="170" fontId="306" fillId="0" borderId="1" xfId="1" applyFont="1" applyFill="1" applyBorder="1" applyAlignment="1">
      <alignment horizontal="center" vertical="center" wrapText="1"/>
    </xf>
    <xf numFmtId="0" fontId="243" fillId="0" borderId="1" xfId="0" applyFont="1" applyBorder="1" applyAlignment="1">
      <alignment horizontal="center" vertical="center" wrapText="1"/>
    </xf>
    <xf numFmtId="0" fontId="307" fillId="31" borderId="1" xfId="0" applyFont="1" applyFill="1" applyBorder="1" applyAlignment="1">
      <alignment horizontal="center" vertical="center" wrapText="1"/>
    </xf>
    <xf numFmtId="0" fontId="257" fillId="30" borderId="1" xfId="0" applyFont="1" applyFill="1" applyBorder="1" applyAlignment="1">
      <alignment horizontal="center" vertical="center"/>
    </xf>
    <xf numFmtId="170" fontId="257" fillId="30" borderId="1" xfId="1" applyFont="1" applyFill="1" applyBorder="1" applyAlignment="1">
      <alignment horizontal="center" vertical="center"/>
    </xf>
    <xf numFmtId="0" fontId="257" fillId="30" borderId="1" xfId="0" applyFont="1" applyFill="1" applyBorder="1" applyAlignment="1">
      <alignment horizontal="center" vertical="center" wrapText="1"/>
    </xf>
    <xf numFmtId="0" fontId="308" fillId="0" borderId="47" xfId="43940" applyFont="1" applyBorder="1" applyAlignment="1">
      <alignment wrapText="1"/>
    </xf>
    <xf numFmtId="170" fontId="282" fillId="0" borderId="0" xfId="1" applyFont="1" applyFill="1" applyBorder="1" applyAlignment="1">
      <alignment horizontal="left" vertical="center" wrapText="1"/>
    </xf>
    <xf numFmtId="170" fontId="257" fillId="30" borderId="1" xfId="1" applyFont="1" applyFill="1" applyBorder="1" applyAlignment="1">
      <alignment horizontal="center" vertical="center" wrapText="1"/>
    </xf>
    <xf numFmtId="170" fontId="249" fillId="0" borderId="0" xfId="1" applyFont="1" applyFill="1" applyAlignment="1">
      <alignment horizontal="center" vertical="center"/>
    </xf>
    <xf numFmtId="170" fontId="257" fillId="0" borderId="0" xfId="1" applyFont="1" applyFill="1" applyBorder="1" applyAlignment="1">
      <alignment horizontal="center" vertical="center"/>
    </xf>
    <xf numFmtId="170" fontId="257" fillId="0" borderId="0" xfId="1" applyFont="1" applyFill="1" applyAlignment="1">
      <alignment vertical="center"/>
    </xf>
    <xf numFmtId="0" fontId="311" fillId="0" borderId="0" xfId="0" applyFont="1" applyAlignment="1">
      <alignment vertical="center"/>
    </xf>
    <xf numFmtId="0" fontId="250" fillId="0" borderId="0" xfId="0" applyFont="1" applyAlignment="1">
      <alignment vertical="center" wrapText="1"/>
    </xf>
    <xf numFmtId="170" fontId="250" fillId="0" borderId="0" xfId="1" applyFont="1" applyFill="1" applyAlignment="1">
      <alignment vertical="center"/>
    </xf>
    <xf numFmtId="170" fontId="312" fillId="0" borderId="0" xfId="1" applyFont="1" applyFill="1" applyAlignment="1">
      <alignment vertical="center"/>
    </xf>
    <xf numFmtId="0" fontId="312" fillId="0" borderId="0" xfId="0" applyFont="1" applyAlignment="1">
      <alignment vertical="center"/>
    </xf>
    <xf numFmtId="171" fontId="250" fillId="0" borderId="0" xfId="1" applyNumberFormat="1" applyFont="1" applyFill="1" applyAlignment="1">
      <alignment vertical="center"/>
    </xf>
    <xf numFmtId="0" fontId="310" fillId="0" borderId="0" xfId="0" applyFont="1" applyAlignment="1">
      <alignment horizontal="left" vertical="center"/>
    </xf>
    <xf numFmtId="0" fontId="284" fillId="0" borderId="4" xfId="0" applyFont="1" applyBorder="1" applyAlignment="1">
      <alignment horizontal="center" vertical="center"/>
    </xf>
    <xf numFmtId="0" fontId="243" fillId="0" borderId="16" xfId="35074" applyFont="1" applyBorder="1" applyAlignment="1">
      <alignment vertical="center"/>
    </xf>
    <xf numFmtId="0" fontId="308" fillId="0" borderId="47" xfId="43939" applyFont="1" applyBorder="1" applyAlignment="1">
      <alignment vertical="center" wrapText="1"/>
    </xf>
    <xf numFmtId="0" fontId="244" fillId="0" borderId="47" xfId="43900" applyBorder="1" applyAlignment="1">
      <alignment horizontal="right" vertical="center" wrapText="1"/>
    </xf>
    <xf numFmtId="4" fontId="244" fillId="0" borderId="47" xfId="43900" applyNumberFormat="1" applyBorder="1" applyAlignment="1">
      <alignment horizontal="right" vertical="center" wrapText="1"/>
    </xf>
    <xf numFmtId="0" fontId="249" fillId="0" borderId="0" xfId="35069" applyFont="1" applyAlignment="1">
      <alignment vertical="center" wrapText="1"/>
    </xf>
    <xf numFmtId="0" fontId="249" fillId="0" borderId="0" xfId="35069" applyFont="1" applyAlignment="1">
      <alignment horizontal="right" vertical="center" wrapText="1"/>
    </xf>
    <xf numFmtId="0" fontId="243" fillId="0" borderId="35" xfId="35077" applyFont="1" applyBorder="1" applyAlignment="1">
      <alignment horizontal="right" vertical="center" wrapText="1"/>
    </xf>
    <xf numFmtId="0" fontId="244" fillId="0" borderId="35" xfId="35124" applyFont="1" applyBorder="1" applyAlignment="1">
      <alignment horizontal="right" vertical="center" wrapText="1"/>
    </xf>
    <xf numFmtId="0" fontId="308" fillId="27" borderId="46" xfId="43940" applyFont="1" applyFill="1" applyBorder="1" applyAlignment="1">
      <alignment horizontal="center"/>
    </xf>
    <xf numFmtId="0" fontId="316" fillId="0" borderId="47" xfId="43940" applyFont="1" applyBorder="1" applyAlignment="1">
      <alignment wrapText="1"/>
    </xf>
    <xf numFmtId="0" fontId="98" fillId="0" borderId="0" xfId="43952"/>
    <xf numFmtId="0" fontId="315" fillId="0" borderId="0" xfId="43952" applyFont="1"/>
    <xf numFmtId="170" fontId="0" fillId="0" borderId="0" xfId="0" applyNumberFormat="1"/>
    <xf numFmtId="0" fontId="245" fillId="0" borderId="47" xfId="35104" applyFont="1" applyBorder="1" applyAlignment="1">
      <alignment wrapText="1"/>
    </xf>
    <xf numFmtId="0" fontId="245" fillId="0" borderId="47" xfId="43995" applyFont="1" applyBorder="1" applyAlignment="1">
      <alignment wrapText="1"/>
    </xf>
    <xf numFmtId="0" fontId="245" fillId="0" borderId="47" xfId="43995" applyFont="1" applyBorder="1" applyAlignment="1">
      <alignment horizontal="right" wrapText="1"/>
    </xf>
    <xf numFmtId="4" fontId="249" fillId="0" borderId="0" xfId="0" applyNumberFormat="1" applyFont="1" applyAlignment="1">
      <alignment horizontal="left" vertical="center"/>
    </xf>
    <xf numFmtId="4" fontId="323" fillId="0" borderId="0" xfId="0" applyNumberFormat="1" applyFont="1" applyAlignment="1">
      <alignment horizontal="center" vertical="center"/>
    </xf>
    <xf numFmtId="4" fontId="249" fillId="0" borderId="0" xfId="0" applyNumberFormat="1" applyFont="1" applyAlignment="1">
      <alignment horizontal="center" vertical="center" wrapText="1"/>
    </xf>
    <xf numFmtId="0" fontId="257" fillId="0" borderId="14" xfId="0" applyFont="1" applyBorder="1" applyAlignment="1">
      <alignment horizontal="center" vertical="center" wrapText="1"/>
    </xf>
    <xf numFmtId="201" fontId="257" fillId="0" borderId="14" xfId="0" applyNumberFormat="1" applyFont="1" applyBorder="1" applyAlignment="1">
      <alignment horizontal="center" vertical="center"/>
    </xf>
    <xf numFmtId="170" fontId="257" fillId="0" borderId="14" xfId="1" applyFont="1" applyFill="1" applyBorder="1" applyAlignment="1">
      <alignment horizontal="center" vertical="center" wrapText="1"/>
    </xf>
    <xf numFmtId="0" fontId="249" fillId="0" borderId="51" xfId="0" applyFont="1" applyBorder="1" applyAlignment="1">
      <alignment horizontal="center" vertical="center" wrapText="1"/>
    </xf>
    <xf numFmtId="9" fontId="249" fillId="0" borderId="52" xfId="2" applyFont="1" applyFill="1" applyBorder="1" applyAlignment="1">
      <alignment horizontal="center" vertical="center" wrapText="1"/>
    </xf>
    <xf numFmtId="0" fontId="249" fillId="0" borderId="50" xfId="0" applyFont="1" applyBorder="1" applyAlignment="1">
      <alignment horizontal="center" vertical="center" wrapText="1"/>
    </xf>
    <xf numFmtId="0" fontId="249" fillId="0" borderId="53" xfId="0" applyFont="1" applyBorder="1" applyAlignment="1">
      <alignment horizontal="center" vertical="center" wrapText="1"/>
    </xf>
    <xf numFmtId="201" fontId="257" fillId="0" borderId="0" xfId="1" applyNumberFormat="1" applyFont="1" applyFill="1" applyBorder="1" applyAlignment="1">
      <alignment horizontal="center" vertical="center" wrapText="1"/>
    </xf>
    <xf numFmtId="185" fontId="257" fillId="0" borderId="0" xfId="1" applyNumberFormat="1" applyFont="1" applyFill="1" applyBorder="1" applyAlignment="1">
      <alignment horizontal="center" vertical="center"/>
    </xf>
    <xf numFmtId="170" fontId="257" fillId="0" borderId="0" xfId="1" applyFont="1" applyFill="1" applyBorder="1" applyAlignment="1">
      <alignment horizontal="center" vertical="center" wrapText="1"/>
    </xf>
    <xf numFmtId="201" fontId="24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57" fillId="0" borderId="1" xfId="1" applyFont="1" applyFill="1" applyBorder="1" applyAlignment="1">
      <alignment horizontal="center" vertical="center"/>
    </xf>
    <xf numFmtId="202" fontId="252" fillId="0" borderId="1" xfId="0" applyNumberFormat="1" applyFont="1" applyBorder="1" applyAlignment="1">
      <alignment horizontal="center" vertical="center" wrapText="1"/>
    </xf>
    <xf numFmtId="170" fontId="257" fillId="0" borderId="1" xfId="1" applyFont="1" applyFill="1" applyBorder="1" applyAlignment="1">
      <alignment vertical="center"/>
    </xf>
    <xf numFmtId="0" fontId="257" fillId="0" borderId="1" xfId="0" applyFont="1" applyBorder="1" applyAlignment="1">
      <alignment vertical="center"/>
    </xf>
    <xf numFmtId="43" fontId="249" fillId="0" borderId="0" xfId="0" applyNumberFormat="1" applyFont="1" applyAlignment="1">
      <alignment vertical="center"/>
    </xf>
    <xf numFmtId="0" fontId="245" fillId="0" borderId="57" xfId="35132" applyFont="1" applyBorder="1" applyAlignment="1">
      <alignment wrapText="1"/>
    </xf>
    <xf numFmtId="0" fontId="245" fillId="0" borderId="57" xfId="35132" applyFont="1" applyBorder="1" applyAlignment="1">
      <alignment horizontal="right" wrapText="1"/>
    </xf>
    <xf numFmtId="170" fontId="245" fillId="0" borderId="57" xfId="1" applyFont="1" applyFill="1" applyBorder="1" applyAlignment="1">
      <alignment horizontal="right" wrapText="1"/>
    </xf>
    <xf numFmtId="0" fontId="311" fillId="0" borderId="0" xfId="0" applyFont="1" applyAlignment="1">
      <alignment horizontal="left" vertical="center"/>
    </xf>
    <xf numFmtId="4" fontId="311" fillId="0" borderId="0" xfId="0" applyNumberFormat="1" applyFont="1" applyAlignment="1">
      <alignment horizontal="center" vertical="center"/>
    </xf>
    <xf numFmtId="170" fontId="311" fillId="0" borderId="0" xfId="1" applyFont="1" applyFill="1" applyBorder="1" applyAlignment="1">
      <alignment vertical="center"/>
    </xf>
    <xf numFmtId="43" fontId="311" fillId="0" borderId="0" xfId="0" applyNumberFormat="1" applyFont="1" applyAlignment="1">
      <alignment vertical="center"/>
    </xf>
    <xf numFmtId="4" fontId="311" fillId="0" borderId="0" xfId="0" applyNumberFormat="1" applyFont="1" applyAlignment="1">
      <alignment vertical="center"/>
    </xf>
    <xf numFmtId="0" fontId="284" fillId="2" borderId="0" xfId="0" applyFont="1" applyFill="1" applyAlignment="1">
      <alignment vertical="center"/>
    </xf>
    <xf numFmtId="0" fontId="249" fillId="2" borderId="0" xfId="0" applyFont="1" applyFill="1" applyAlignment="1">
      <alignment vertical="center"/>
    </xf>
    <xf numFmtId="17" fontId="257" fillId="2" borderId="0" xfId="0" applyNumberFormat="1" applyFont="1" applyFill="1" applyAlignment="1">
      <alignment vertical="center" wrapText="1"/>
    </xf>
    <xf numFmtId="0" fontId="284" fillId="2" borderId="0" xfId="35074" applyFont="1" applyFill="1" applyAlignment="1">
      <alignment vertical="center"/>
    </xf>
    <xf numFmtId="0" fontId="284" fillId="2" borderId="0" xfId="0" applyFont="1" applyFill="1" applyAlignment="1">
      <alignment horizontal="center" vertical="center"/>
    </xf>
    <xf numFmtId="0" fontId="257" fillId="2" borderId="0" xfId="0" applyFont="1" applyFill="1" applyAlignment="1">
      <alignment horizontal="center" vertical="center"/>
    </xf>
    <xf numFmtId="0" fontId="243" fillId="2" borderId="0" xfId="35074" applyFont="1" applyFill="1" applyAlignment="1">
      <alignment vertical="center"/>
    </xf>
    <xf numFmtId="172" fontId="243" fillId="2" borderId="0" xfId="1" applyNumberFormat="1" applyFont="1" applyFill="1" applyBorder="1" applyAlignment="1">
      <alignment horizontal="center" vertical="center"/>
    </xf>
    <xf numFmtId="174" fontId="243" fillId="2" borderId="0" xfId="0" applyNumberFormat="1" applyFont="1" applyFill="1" applyAlignment="1">
      <alignment vertical="center"/>
    </xf>
    <xf numFmtId="172" fontId="249" fillId="2" borderId="0" xfId="1" applyNumberFormat="1" applyFont="1" applyFill="1" applyBorder="1" applyAlignment="1">
      <alignment horizontal="center" vertical="center"/>
    </xf>
    <xf numFmtId="174" fontId="249" fillId="2" borderId="0" xfId="0" applyNumberFormat="1" applyFont="1" applyFill="1" applyAlignment="1">
      <alignment vertical="center"/>
    </xf>
    <xf numFmtId="179" fontId="284" fillId="2" borderId="0" xfId="0" applyNumberFormat="1" applyFont="1" applyFill="1" applyAlignment="1">
      <alignment horizontal="center" vertical="center"/>
    </xf>
    <xf numFmtId="172" fontId="284" fillId="2" borderId="0" xfId="1" applyNumberFormat="1" applyFont="1" applyFill="1" applyBorder="1" applyAlignment="1">
      <alignment horizontal="center" vertical="center"/>
    </xf>
    <xf numFmtId="177" fontId="243" fillId="2" borderId="0" xfId="0" applyNumberFormat="1" applyFont="1" applyFill="1" applyAlignment="1">
      <alignment vertical="center"/>
    </xf>
    <xf numFmtId="172" fontId="257" fillId="2" borderId="0" xfId="1" applyNumberFormat="1" applyFont="1" applyFill="1" applyBorder="1" applyAlignment="1">
      <alignment horizontal="left" vertical="center"/>
    </xf>
    <xf numFmtId="177" fontId="249" fillId="2" borderId="0" xfId="0" applyNumberFormat="1" applyFont="1" applyFill="1" applyAlignment="1">
      <alignment vertical="center"/>
    </xf>
    <xf numFmtId="171" fontId="249" fillId="2" borderId="0" xfId="1" applyNumberFormat="1" applyFont="1" applyFill="1" applyBorder="1" applyAlignment="1">
      <alignment vertical="center"/>
    </xf>
    <xf numFmtId="1" fontId="249" fillId="2" borderId="0" xfId="0" applyNumberFormat="1" applyFont="1" applyFill="1" applyAlignment="1">
      <alignment vertical="center"/>
    </xf>
    <xf numFmtId="0" fontId="245" fillId="27" borderId="56" xfId="44029" applyFont="1" applyFill="1" applyBorder="1" applyAlignment="1">
      <alignment horizontal="center"/>
    </xf>
    <xf numFmtId="0" fontId="245" fillId="0" borderId="59" xfId="44029" applyFont="1" applyBorder="1" applyAlignment="1">
      <alignment wrapText="1"/>
    </xf>
    <xf numFmtId="0" fontId="325" fillId="27" borderId="56" xfId="44030" applyFont="1" applyFill="1" applyBorder="1" applyAlignment="1">
      <alignment horizontal="center"/>
    </xf>
    <xf numFmtId="0" fontId="325" fillId="0" borderId="59" xfId="44030" applyFont="1" applyBorder="1" applyAlignment="1">
      <alignment wrapText="1"/>
    </xf>
    <xf numFmtId="0" fontId="325" fillId="0" borderId="59" xfId="44030" applyFont="1" applyBorder="1" applyAlignment="1">
      <alignment horizontal="right" wrapText="1"/>
    </xf>
    <xf numFmtId="4" fontId="325" fillId="0" borderId="59" xfId="44030" applyNumberFormat="1" applyFont="1" applyBorder="1" applyAlignment="1">
      <alignment horizontal="right" wrapText="1"/>
    </xf>
    <xf numFmtId="0" fontId="325" fillId="29" borderId="59" xfId="35104" applyFont="1" applyFill="1" applyBorder="1" applyAlignment="1">
      <alignment horizontal="right" wrapText="1"/>
    </xf>
    <xf numFmtId="0" fontId="325" fillId="29" borderId="59" xfId="35104" applyFont="1" applyFill="1" applyBorder="1" applyAlignment="1">
      <alignment wrapText="1"/>
    </xf>
    <xf numFmtId="0" fontId="0" fillId="29" borderId="0" xfId="0" applyFill="1"/>
    <xf numFmtId="0" fontId="287" fillId="0" borderId="29" xfId="35060" applyBorder="1"/>
    <xf numFmtId="10" fontId="249" fillId="0" borderId="0" xfId="35078" applyNumberFormat="1" applyFont="1" applyFill="1" applyAlignment="1">
      <alignment horizontal="center" vertical="center" wrapText="1"/>
    </xf>
    <xf numFmtId="0" fontId="325" fillId="29" borderId="0" xfId="35104" applyFont="1" applyFill="1" applyAlignment="1">
      <alignment horizontal="right" wrapText="1"/>
    </xf>
    <xf numFmtId="0" fontId="308" fillId="0" borderId="0" xfId="43940" applyFont="1" applyAlignment="1">
      <alignment wrapText="1"/>
    </xf>
    <xf numFmtId="211" fontId="249" fillId="0" borderId="1" xfId="0" applyNumberFormat="1" applyFont="1" applyBorder="1" applyAlignment="1">
      <alignment horizontal="center" vertical="center" wrapText="1"/>
    </xf>
    <xf numFmtId="0" fontId="245" fillId="0" borderId="59" xfId="44030" applyFont="1" applyBorder="1" applyAlignment="1">
      <alignment wrapText="1"/>
    </xf>
    <xf numFmtId="175" fontId="249" fillId="0" borderId="0" xfId="2" applyNumberFormat="1" applyFont="1" applyFill="1" applyAlignment="1">
      <alignment horizontal="center" vertical="center"/>
    </xf>
    <xf numFmtId="175" fontId="243" fillId="0" borderId="0" xfId="2" applyNumberFormat="1" applyFont="1" applyFill="1" applyAlignment="1">
      <alignment horizontal="center" vertical="center"/>
    </xf>
    <xf numFmtId="175" fontId="257" fillId="0" borderId="0" xfId="2" applyNumberFormat="1" applyFont="1" applyFill="1" applyAlignment="1">
      <alignment horizontal="center" vertical="center"/>
    </xf>
    <xf numFmtId="175" fontId="284" fillId="0" borderId="0" xfId="2" applyNumberFormat="1" applyFont="1" applyFill="1" applyAlignment="1">
      <alignment horizontal="center" vertical="center"/>
    </xf>
    <xf numFmtId="170" fontId="311" fillId="0" borderId="1" xfId="1" applyFont="1" applyFill="1" applyBorder="1" applyAlignment="1">
      <alignment vertical="center"/>
    </xf>
    <xf numFmtId="2" fontId="249" fillId="0" borderId="0" xfId="0" applyNumberFormat="1" applyFont="1" applyAlignment="1">
      <alignment horizontal="center" vertical="center"/>
    </xf>
    <xf numFmtId="0" fontId="251" fillId="0" borderId="1" xfId="0" applyFont="1" applyBorder="1" applyAlignment="1">
      <alignment horizontal="center" vertical="center" wrapText="1"/>
    </xf>
    <xf numFmtId="0" fontId="250" fillId="0" borderId="0" xfId="0" applyFont="1" applyAlignment="1">
      <alignment horizontal="center" vertical="center"/>
    </xf>
    <xf numFmtId="0" fontId="251" fillId="0" borderId="31" xfId="0" applyFont="1" applyBorder="1" applyAlignment="1">
      <alignment horizontal="center" vertical="center"/>
    </xf>
    <xf numFmtId="1" fontId="250" fillId="0" borderId="0" xfId="0" applyNumberFormat="1" applyFont="1" applyAlignment="1">
      <alignment horizontal="center" vertical="center"/>
    </xf>
    <xf numFmtId="1" fontId="250" fillId="0" borderId="0" xfId="0" applyNumberFormat="1" applyFont="1" applyAlignment="1">
      <alignment horizontal="center" vertical="center" wrapText="1"/>
    </xf>
    <xf numFmtId="206" fontId="250" fillId="0" borderId="0" xfId="0" applyNumberFormat="1" applyFont="1" applyAlignment="1">
      <alignment horizontal="center" vertical="center"/>
    </xf>
    <xf numFmtId="173" fontId="250" fillId="0" borderId="0" xfId="0" applyNumberFormat="1" applyFont="1" applyAlignment="1">
      <alignment horizontal="center" vertical="center"/>
    </xf>
    <xf numFmtId="175" fontId="250" fillId="0" borderId="0" xfId="2" applyNumberFormat="1" applyFont="1" applyFill="1" applyAlignment="1">
      <alignment vertical="center"/>
    </xf>
    <xf numFmtId="9" fontId="250" fillId="0" borderId="0" xfId="2" applyFont="1" applyFill="1" applyAlignment="1">
      <alignment horizontal="center" vertical="center"/>
    </xf>
    <xf numFmtId="0" fontId="250" fillId="0" borderId="0" xfId="79" applyFont="1" applyAlignment="1">
      <alignment horizontal="left" vertical="center"/>
    </xf>
    <xf numFmtId="195" fontId="250" fillId="0" borderId="0" xfId="79" applyNumberFormat="1" applyFont="1" applyAlignment="1">
      <alignment horizontal="center" vertical="center"/>
    </xf>
    <xf numFmtId="0" fontId="250" fillId="0" borderId="0" xfId="0" applyFont="1" applyAlignment="1">
      <alignment horizontal="center" vertical="center" wrapText="1"/>
    </xf>
    <xf numFmtId="192" fontId="250" fillId="0" borderId="0" xfId="0" applyNumberFormat="1" applyFont="1" applyAlignment="1">
      <alignment horizontal="center" vertical="center" wrapText="1"/>
    </xf>
    <xf numFmtId="170" fontId="250" fillId="0" borderId="0" xfId="1" applyFont="1" applyFill="1" applyAlignment="1">
      <alignment horizontal="center" vertical="center"/>
    </xf>
    <xf numFmtId="1" fontId="250" fillId="0" borderId="0" xfId="6" applyNumberFormat="1" applyFont="1" applyAlignment="1">
      <alignment horizontal="center" vertical="center" wrapText="1"/>
    </xf>
    <xf numFmtId="1" fontId="250" fillId="0" borderId="0" xfId="6" applyNumberFormat="1" applyFont="1" applyAlignment="1">
      <alignment horizontal="center" vertical="center"/>
    </xf>
    <xf numFmtId="0" fontId="250" fillId="0" borderId="0" xfId="6" applyFont="1" applyAlignment="1">
      <alignment horizontal="center" vertical="center"/>
    </xf>
    <xf numFmtId="9" fontId="250" fillId="0" borderId="0" xfId="2" applyFont="1" applyFill="1" applyAlignment="1">
      <alignment vertical="center"/>
    </xf>
    <xf numFmtId="0" fontId="251" fillId="0" borderId="0" xfId="0" applyFont="1" applyAlignment="1">
      <alignment vertical="center"/>
    </xf>
    <xf numFmtId="0" fontId="251" fillId="0" borderId="0" xfId="0" applyFont="1" applyAlignment="1">
      <alignment horizontal="center" vertical="center"/>
    </xf>
    <xf numFmtId="0" fontId="250" fillId="0" borderId="0" xfId="3" applyFont="1" applyAlignment="1">
      <alignment horizontal="center" vertical="center" wrapText="1"/>
    </xf>
    <xf numFmtId="206" fontId="250" fillId="0" borderId="0" xfId="0" applyNumberFormat="1" applyFont="1" applyAlignment="1">
      <alignment horizontal="center" vertical="center" wrapText="1"/>
    </xf>
    <xf numFmtId="172" fontId="250" fillId="0" borderId="0" xfId="1" applyNumberFormat="1" applyFont="1" applyFill="1" applyBorder="1" applyAlignment="1">
      <alignment horizontal="center" vertical="center"/>
    </xf>
    <xf numFmtId="178" fontId="250" fillId="0" borderId="0" xfId="0" applyNumberFormat="1" applyFont="1" applyAlignment="1">
      <alignment vertical="center"/>
    </xf>
    <xf numFmtId="201" fontId="250" fillId="0" borderId="0" xfId="2" applyNumberFormat="1" applyFont="1" applyFill="1" applyAlignment="1">
      <alignment vertical="center"/>
    </xf>
    <xf numFmtId="0" fontId="250" fillId="0" borderId="0" xfId="0" applyFont="1" applyAlignment="1">
      <alignment horizontal="left" vertical="center"/>
    </xf>
    <xf numFmtId="170" fontId="250" fillId="0" borderId="0" xfId="0" applyNumberFormat="1" applyFont="1" applyAlignment="1">
      <alignment horizontal="center" vertical="center" wrapText="1"/>
    </xf>
    <xf numFmtId="1" fontId="251" fillId="0" borderId="31" xfId="8850" applyNumberFormat="1" applyFont="1" applyFill="1" applyBorder="1" applyAlignment="1">
      <alignment horizontal="center" vertical="center" wrapText="1"/>
    </xf>
    <xf numFmtId="179" fontId="250" fillId="0" borderId="0" xfId="0" applyNumberFormat="1" applyFont="1" applyAlignment="1">
      <alignment horizontal="center" vertical="center"/>
    </xf>
    <xf numFmtId="3" fontId="250" fillId="0" borderId="0" xfId="1" applyNumberFormat="1" applyFont="1" applyFill="1" applyBorder="1" applyAlignment="1">
      <alignment horizontal="center" vertical="center" wrapText="1"/>
    </xf>
    <xf numFmtId="174" fontId="250" fillId="0" borderId="0" xfId="0" applyNumberFormat="1" applyFont="1" applyAlignment="1">
      <alignment vertical="center" wrapText="1"/>
    </xf>
    <xf numFmtId="181" fontId="250" fillId="0" borderId="0" xfId="0" applyNumberFormat="1" applyFont="1" applyAlignment="1">
      <alignment horizontal="center" vertical="center"/>
    </xf>
    <xf numFmtId="181" fontId="310" fillId="0" borderId="0" xfId="0" applyNumberFormat="1" applyFont="1" applyAlignment="1">
      <alignment horizontal="justify" vertical="center" wrapText="1"/>
    </xf>
    <xf numFmtId="49" fontId="250" fillId="0" borderId="0" xfId="0" applyNumberFormat="1" applyFont="1" applyAlignment="1">
      <alignment vertical="center"/>
    </xf>
    <xf numFmtId="176" fontId="250" fillId="0" borderId="0" xfId="1" applyNumberFormat="1" applyFont="1" applyFill="1" applyBorder="1" applyAlignment="1">
      <alignment horizontal="center" vertical="center" wrapText="1"/>
    </xf>
    <xf numFmtId="174" fontId="250" fillId="0" borderId="0" xfId="0" applyNumberFormat="1" applyFont="1" applyAlignment="1">
      <alignment vertical="center"/>
    </xf>
    <xf numFmtId="0" fontId="315" fillId="0" borderId="0" xfId="0" applyFont="1" applyAlignment="1">
      <alignment vertical="center"/>
    </xf>
    <xf numFmtId="179" fontId="250" fillId="0" borderId="0" xfId="0" applyNumberFormat="1" applyFont="1" applyAlignment="1">
      <alignment horizontal="left" vertical="center"/>
    </xf>
    <xf numFmtId="0" fontId="245" fillId="27" borderId="0" xfId="44029" applyFont="1" applyFill="1" applyAlignment="1">
      <alignment horizontal="center"/>
    </xf>
    <xf numFmtId="0" fontId="245" fillId="0" borderId="60" xfId="44029" applyFont="1" applyBorder="1" applyAlignment="1">
      <alignment horizontal="right" wrapText="1"/>
    </xf>
    <xf numFmtId="181" fontId="250" fillId="33" borderId="0" xfId="35090" applyNumberFormat="1" applyFont="1" applyFill="1" applyBorder="1" applyAlignment="1">
      <alignment vertical="center"/>
    </xf>
    <xf numFmtId="198" fontId="250" fillId="0" borderId="0" xfId="35090" applyNumberFormat="1" applyFont="1" applyFill="1" applyBorder="1" applyAlignment="1">
      <alignment vertical="center"/>
    </xf>
    <xf numFmtId="177" fontId="331" fillId="0" borderId="0" xfId="0" applyNumberFormat="1" applyFont="1" applyAlignment="1">
      <alignment vertical="center"/>
    </xf>
    <xf numFmtId="9" fontId="332" fillId="0" borderId="0" xfId="2" applyFont="1" applyFill="1" applyAlignment="1">
      <alignment vertical="center"/>
    </xf>
    <xf numFmtId="201" fontId="250" fillId="0" borderId="0" xfId="79" applyNumberFormat="1" applyFont="1" applyAlignment="1">
      <alignment horizontal="left" vertical="center"/>
    </xf>
    <xf numFmtId="0" fontId="257" fillId="0" borderId="64" xfId="79" applyFont="1" applyBorder="1" applyAlignment="1">
      <alignment horizontal="center" vertical="center" wrapText="1"/>
    </xf>
    <xf numFmtId="2" fontId="257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45" fillId="0" borderId="60" xfId="44030" applyFont="1" applyBorder="1" applyAlignment="1">
      <alignment horizontal="right" wrapText="1"/>
    </xf>
    <xf numFmtId="4" fontId="245" fillId="0" borderId="60" xfId="44030" applyNumberFormat="1" applyFont="1" applyBorder="1" applyAlignment="1">
      <alignment horizontal="right" wrapText="1"/>
    </xf>
    <xf numFmtId="0" fontId="289" fillId="0" borderId="60" xfId="35102" applyBorder="1" applyAlignment="1">
      <alignment horizontal="right" wrapText="1"/>
    </xf>
    <xf numFmtId="170" fontId="244" fillId="0" borderId="60" xfId="1" applyFont="1" applyFill="1" applyBorder="1" applyAlignment="1">
      <alignment horizontal="right" wrapText="1"/>
    </xf>
    <xf numFmtId="201" fontId="249" fillId="0" borderId="0" xfId="0" applyNumberFormat="1" applyFont="1" applyAlignment="1">
      <alignment horizontal="center" vertical="center" wrapText="1"/>
    </xf>
    <xf numFmtId="49" fontId="250" fillId="0" borderId="0" xfId="0" applyNumberFormat="1" applyFont="1" applyAlignment="1">
      <alignment horizontal="center" vertical="center"/>
    </xf>
    <xf numFmtId="0" fontId="310" fillId="0" borderId="0" xfId="0" applyFont="1" applyAlignment="1">
      <alignment horizontal="justify" vertical="center" wrapText="1"/>
    </xf>
    <xf numFmtId="0" fontId="251" fillId="0" borderId="63" xfId="0" applyFont="1" applyBorder="1" applyAlignment="1">
      <alignment horizontal="center" vertical="center"/>
    </xf>
    <xf numFmtId="0" fontId="251" fillId="0" borderId="64" xfId="79" applyFont="1" applyBorder="1" applyAlignment="1">
      <alignment horizontal="center" vertical="center"/>
    </xf>
    <xf numFmtId="201" fontId="251" fillId="0" borderId="62" xfId="7" applyNumberFormat="1" applyFont="1" applyFill="1" applyBorder="1" applyAlignment="1">
      <alignment horizontal="center" vertical="center" wrapText="1"/>
    </xf>
    <xf numFmtId="0" fontId="251" fillId="0" borderId="61" xfId="0" applyFont="1" applyBorder="1" applyAlignment="1">
      <alignment horizontal="center" vertical="center"/>
    </xf>
    <xf numFmtId="0" fontId="251" fillId="0" borderId="62" xfId="0" applyFont="1" applyBorder="1" applyAlignment="1">
      <alignment horizontal="center" vertical="center"/>
    </xf>
    <xf numFmtId="0" fontId="251" fillId="0" borderId="62" xfId="6" applyFont="1" applyBorder="1" applyAlignment="1">
      <alignment horizontal="center" vertical="center"/>
    </xf>
    <xf numFmtId="179" fontId="251" fillId="0" borderId="62" xfId="0" applyNumberFormat="1" applyFont="1" applyBorder="1" applyAlignment="1">
      <alignment horizontal="center" vertical="center"/>
    </xf>
    <xf numFmtId="179" fontId="251" fillId="0" borderId="61" xfId="0" applyNumberFormat="1" applyFont="1" applyBorder="1" applyAlignment="1">
      <alignment horizontal="center" vertical="center"/>
    </xf>
    <xf numFmtId="179" fontId="251" fillId="0" borderId="62" xfId="0" applyNumberFormat="1" applyFont="1" applyBorder="1" applyAlignment="1">
      <alignment horizontal="center" vertical="center" wrapText="1"/>
    </xf>
    <xf numFmtId="179" fontId="251" fillId="0" borderId="61" xfId="0" applyNumberFormat="1" applyFont="1" applyBorder="1" applyAlignment="1">
      <alignment horizontal="left" vertical="center"/>
    </xf>
    <xf numFmtId="201" fontId="251" fillId="0" borderId="64" xfId="7" applyNumberFormat="1" applyFont="1" applyFill="1" applyBorder="1" applyAlignment="1">
      <alignment horizontal="center" vertical="center" wrapText="1"/>
    </xf>
    <xf numFmtId="0" fontId="251" fillId="0" borderId="64" xfId="79" applyFont="1" applyBorder="1" applyAlignment="1">
      <alignment horizontal="right" vertical="center"/>
    </xf>
    <xf numFmtId="206" fontId="251" fillId="0" borderId="64" xfId="7" applyNumberFormat="1" applyFont="1" applyFill="1" applyBorder="1" applyAlignment="1">
      <alignment horizontal="center" vertical="center" wrapText="1"/>
    </xf>
    <xf numFmtId="0" fontId="249" fillId="0" borderId="64" xfId="0" applyFont="1" applyBorder="1" applyAlignment="1">
      <alignment horizontal="center" vertical="center"/>
    </xf>
    <xf numFmtId="2" fontId="249" fillId="0" borderId="64" xfId="0" applyNumberFormat="1" applyFont="1" applyBorder="1" applyAlignment="1">
      <alignment horizontal="center" vertical="center"/>
    </xf>
    <xf numFmtId="0" fontId="248" fillId="0" borderId="16" xfId="0" applyFont="1" applyBorder="1" applyAlignment="1">
      <alignment horizontal="center" vertical="center"/>
    </xf>
    <xf numFmtId="181" fontId="249" fillId="0" borderId="16" xfId="0" applyNumberFormat="1" applyFont="1" applyBorder="1" applyAlignment="1">
      <alignment horizontal="center" vertical="center" wrapText="1"/>
    </xf>
    <xf numFmtId="3" fontId="248" fillId="0" borderId="16" xfId="0" applyNumberFormat="1" applyFont="1" applyBorder="1" applyAlignment="1">
      <alignment horizontal="center" vertical="center"/>
    </xf>
    <xf numFmtId="0" fontId="310" fillId="0" borderId="0" xfId="0" applyFont="1" applyAlignment="1">
      <alignment horizontal="left" vertical="center" wrapText="1"/>
    </xf>
    <xf numFmtId="0" fontId="251" fillId="0" borderId="61" xfId="0" applyFont="1" applyBorder="1" applyAlignment="1">
      <alignment horizontal="center" vertical="center" wrapText="1"/>
    </xf>
    <xf numFmtId="0" fontId="251" fillId="0" borderId="0" xfId="0" applyFont="1" applyAlignment="1">
      <alignment horizontal="left" vertical="center"/>
    </xf>
    <xf numFmtId="0" fontId="250" fillId="0" borderId="0" xfId="0" applyFont="1" applyAlignment="1">
      <alignment horizontal="centerContinuous" vertical="center"/>
    </xf>
    <xf numFmtId="1" fontId="250" fillId="0" borderId="0" xfId="0" applyNumberFormat="1" applyFont="1" applyAlignment="1">
      <alignment vertical="center" wrapText="1"/>
    </xf>
    <xf numFmtId="197" fontId="250" fillId="0" borderId="0" xfId="7" applyNumberFormat="1" applyFont="1" applyFill="1" applyAlignment="1">
      <alignment horizontal="center" vertical="center" wrapText="1"/>
    </xf>
    <xf numFmtId="9" fontId="250" fillId="0" borderId="0" xfId="2" applyFont="1" applyFill="1" applyAlignment="1">
      <alignment horizontal="center" vertical="center" wrapText="1"/>
    </xf>
    <xf numFmtId="10" fontId="250" fillId="0" borderId="0" xfId="2" applyNumberFormat="1" applyFont="1" applyFill="1" applyBorder="1" applyAlignment="1">
      <alignment vertical="center"/>
    </xf>
    <xf numFmtId="1" fontId="250" fillId="0" borderId="0" xfId="0" applyNumberFormat="1" applyFont="1" applyAlignment="1">
      <alignment vertical="center"/>
    </xf>
    <xf numFmtId="0" fontId="250" fillId="0" borderId="0" xfId="6" applyFont="1" applyAlignment="1">
      <alignment vertical="center"/>
    </xf>
    <xf numFmtId="177" fontId="250" fillId="0" borderId="0" xfId="0" applyNumberFormat="1" applyFont="1" applyAlignment="1">
      <alignment vertical="center"/>
    </xf>
    <xf numFmtId="179" fontId="250" fillId="0" borderId="0" xfId="0" applyNumberFormat="1" applyFont="1" applyAlignment="1">
      <alignment horizontal="centerContinuous" vertical="center"/>
    </xf>
    <xf numFmtId="9" fontId="250" fillId="0" borderId="0" xfId="2" applyFont="1" applyFill="1" applyBorder="1" applyAlignment="1">
      <alignment horizontal="center" vertical="center"/>
    </xf>
    <xf numFmtId="177" fontId="251" fillId="0" borderId="0" xfId="0" applyNumberFormat="1" applyFont="1" applyAlignment="1">
      <alignment vertical="center"/>
    </xf>
    <xf numFmtId="0" fontId="251" fillId="0" borderId="61" xfId="6" applyFont="1" applyBorder="1" applyAlignment="1">
      <alignment horizontal="center" vertical="center"/>
    </xf>
    <xf numFmtId="0" fontId="251" fillId="0" borderId="39" xfId="0" applyFont="1" applyBorder="1" applyAlignment="1">
      <alignment horizontal="center" vertical="center"/>
    </xf>
    <xf numFmtId="174" fontId="250" fillId="0" borderId="0" xfId="0" applyNumberFormat="1" applyFont="1" applyAlignment="1">
      <alignment horizontal="center" vertical="center" wrapText="1"/>
    </xf>
    <xf numFmtId="172" fontId="251" fillId="0" borderId="61" xfId="1" applyNumberFormat="1" applyFont="1" applyFill="1" applyBorder="1" applyAlignment="1">
      <alignment horizontal="center" vertical="center" wrapText="1"/>
    </xf>
    <xf numFmtId="0" fontId="251" fillId="0" borderId="39" xfId="0" applyFont="1" applyBorder="1" applyAlignment="1">
      <alignment horizontal="center" vertical="center" wrapText="1"/>
    </xf>
    <xf numFmtId="0" fontId="310" fillId="0" borderId="0" xfId="6" applyFont="1" applyAlignment="1">
      <alignment vertical="center" wrapText="1"/>
    </xf>
    <xf numFmtId="0" fontId="251" fillId="30" borderId="1" xfId="0" applyFont="1" applyFill="1" applyBorder="1" applyAlignment="1">
      <alignment horizontal="center" vertical="center"/>
    </xf>
    <xf numFmtId="170" fontId="251" fillId="30" borderId="1" xfId="1" applyFont="1" applyFill="1" applyBorder="1" applyAlignment="1">
      <alignment horizontal="center" vertical="center"/>
    </xf>
    <xf numFmtId="0" fontId="247" fillId="0" borderId="1" xfId="28" applyFont="1" applyBorder="1" applyAlignment="1">
      <alignment horizontal="center" vertical="center" wrapText="1"/>
    </xf>
    <xf numFmtId="1" fontId="56" fillId="0" borderId="40" xfId="28" applyNumberFormat="1" applyFont="1" applyBorder="1" applyAlignment="1">
      <alignment horizontal="center" vertical="center" wrapText="1"/>
    </xf>
    <xf numFmtId="166" fontId="56" fillId="0" borderId="40" xfId="28" applyNumberFormat="1" applyFont="1" applyBorder="1" applyAlignment="1">
      <alignment horizontal="center" vertical="center" wrapText="1"/>
    </xf>
    <xf numFmtId="1" fontId="56" fillId="0" borderId="1" xfId="28" applyNumberFormat="1" applyFont="1" applyBorder="1" applyAlignment="1">
      <alignment horizontal="center" vertical="center" wrapText="1"/>
    </xf>
    <xf numFmtId="1" fontId="56" fillId="0" borderId="48" xfId="28" applyNumberFormat="1" applyFont="1" applyBorder="1" applyAlignment="1">
      <alignment horizontal="center" vertical="center" wrapText="1"/>
    </xf>
    <xf numFmtId="166" fontId="56" fillId="0" borderId="48" xfId="28" applyNumberFormat="1" applyFont="1" applyBorder="1" applyAlignment="1">
      <alignment horizontal="center" vertical="center" wrapText="1"/>
    </xf>
    <xf numFmtId="166" fontId="56" fillId="0" borderId="1" xfId="28" applyNumberFormat="1" applyFont="1" applyBorder="1" applyAlignment="1">
      <alignment horizontal="center" vertical="center" wrapText="1"/>
    </xf>
    <xf numFmtId="0" fontId="247" fillId="26" borderId="1" xfId="0" applyFont="1" applyFill="1" applyBorder="1" applyAlignment="1">
      <alignment horizontal="center" vertical="center" wrapText="1"/>
    </xf>
    <xf numFmtId="1" fontId="247" fillId="26" borderId="1" xfId="0" applyNumberFormat="1" applyFont="1" applyFill="1" applyBorder="1" applyAlignment="1">
      <alignment horizontal="center" vertical="center" wrapText="1"/>
    </xf>
    <xf numFmtId="202" fontId="247" fillId="26" borderId="1" xfId="0" applyNumberFormat="1" applyFont="1" applyFill="1" applyBorder="1" applyAlignment="1">
      <alignment horizontal="center" vertical="center" wrapText="1"/>
    </xf>
    <xf numFmtId="179" fontId="251" fillId="0" borderId="18" xfId="0" applyNumberFormat="1" applyFont="1" applyBorder="1" applyAlignment="1">
      <alignment horizontal="center" vertical="center"/>
    </xf>
    <xf numFmtId="0" fontId="251" fillId="0" borderId="37" xfId="0" applyFont="1" applyBorder="1" applyAlignment="1">
      <alignment horizontal="center" vertical="center"/>
    </xf>
    <xf numFmtId="0" fontId="251" fillId="0" borderId="4" xfId="79" applyFont="1" applyBorder="1" applyAlignment="1">
      <alignment horizontal="center" vertical="center"/>
    </xf>
    <xf numFmtId="181" fontId="250" fillId="0" borderId="0" xfId="0" applyNumberFormat="1" applyFont="1" applyAlignment="1">
      <alignment horizontal="center" vertical="center" wrapText="1"/>
    </xf>
    <xf numFmtId="202" fontId="251" fillId="0" borderId="4" xfId="7" applyNumberFormat="1" applyFont="1" applyFill="1" applyBorder="1" applyAlignment="1">
      <alignment horizontal="center" vertical="center" wrapText="1"/>
    </xf>
    <xf numFmtId="0" fontId="250" fillId="0" borderId="0" xfId="0" applyFont="1" applyAlignment="1">
      <alignment horizontal="left" vertical="center" wrapText="1"/>
    </xf>
    <xf numFmtId="0" fontId="250" fillId="0" borderId="0" xfId="35074" applyFont="1" applyAlignment="1">
      <alignment vertical="center"/>
    </xf>
    <xf numFmtId="0" fontId="251" fillId="0" borderId="1" xfId="35074" applyFont="1" applyBorder="1" applyAlignment="1">
      <alignment vertical="center"/>
    </xf>
    <xf numFmtId="0" fontId="251" fillId="0" borderId="1" xfId="0" applyFont="1" applyBorder="1" applyAlignment="1">
      <alignment horizontal="center" vertical="center"/>
    </xf>
    <xf numFmtId="0" fontId="251" fillId="0" borderId="1" xfId="0" applyFont="1" applyBorder="1" applyAlignment="1">
      <alignment horizontal="centerContinuous" vertical="center"/>
    </xf>
    <xf numFmtId="0" fontId="250" fillId="0" borderId="1" xfId="35074" applyFont="1" applyBorder="1" applyAlignment="1">
      <alignment vertical="center"/>
    </xf>
    <xf numFmtId="179" fontId="251" fillId="0" borderId="1" xfId="0" applyNumberFormat="1" applyFont="1" applyBorder="1" applyAlignment="1">
      <alignment horizontal="centerContinuous" vertical="center"/>
    </xf>
    <xf numFmtId="181" fontId="251" fillId="0" borderId="0" xfId="0" applyNumberFormat="1" applyFont="1" applyAlignment="1">
      <alignment horizontal="center" vertical="center" wrapText="1"/>
    </xf>
    <xf numFmtId="179" fontId="251" fillId="0" borderId="0" xfId="0" applyNumberFormat="1" applyFont="1" applyAlignment="1">
      <alignment horizontal="centerContinuous" vertical="center"/>
    </xf>
    <xf numFmtId="217" fontId="250" fillId="0" borderId="0" xfId="0" applyNumberFormat="1" applyFont="1" applyAlignment="1">
      <alignment vertical="center"/>
    </xf>
    <xf numFmtId="0" fontId="251" fillId="0" borderId="1" xfId="79" applyFont="1" applyBorder="1" applyAlignment="1">
      <alignment horizontal="center" vertical="center"/>
    </xf>
    <xf numFmtId="179" fontId="251" fillId="0" borderId="1" xfId="0" applyNumberFormat="1" applyFont="1" applyBorder="1" applyAlignment="1">
      <alignment horizontal="center" vertical="center"/>
    </xf>
    <xf numFmtId="181" fontId="251" fillId="0" borderId="1" xfId="0" applyNumberFormat="1" applyFont="1" applyBorder="1" applyAlignment="1">
      <alignment horizontal="center" vertical="center" wrapText="1"/>
    </xf>
    <xf numFmtId="201" fontId="251" fillId="0" borderId="1" xfId="7" applyNumberFormat="1" applyFont="1" applyFill="1" applyBorder="1" applyAlignment="1">
      <alignment horizontal="center" vertical="center" wrapText="1"/>
    </xf>
    <xf numFmtId="201" fontId="250" fillId="0" borderId="0" xfId="0" applyNumberFormat="1" applyFont="1" applyAlignment="1">
      <alignment vertical="center"/>
    </xf>
    <xf numFmtId="179" fontId="251" fillId="0" borderId="0" xfId="0" applyNumberFormat="1" applyFont="1" applyAlignment="1">
      <alignment horizontal="center" vertical="center"/>
    </xf>
    <xf numFmtId="0" fontId="251" fillId="0" borderId="0" xfId="0" applyFont="1" applyAlignment="1">
      <alignment horizontal="centerContinuous" vertical="center"/>
    </xf>
    <xf numFmtId="49" fontId="251" fillId="0" borderId="62" xfId="0" applyNumberFormat="1" applyFont="1" applyBorder="1" applyAlignment="1">
      <alignment vertical="center" wrapText="1"/>
    </xf>
    <xf numFmtId="0" fontId="251" fillId="0" borderId="2" xfId="0" applyFont="1" applyBorder="1" applyAlignment="1">
      <alignment horizontal="center" vertical="center" wrapText="1"/>
    </xf>
    <xf numFmtId="0" fontId="251" fillId="0" borderId="31" xfId="79" applyFont="1" applyBorder="1" applyAlignment="1">
      <alignment horizontal="center" vertical="center" wrapText="1"/>
    </xf>
    <xf numFmtId="0" fontId="251" fillId="0" borderId="37" xfId="79" applyFont="1" applyBorder="1" applyAlignment="1">
      <alignment horizontal="center" vertical="center" wrapText="1"/>
    </xf>
    <xf numFmtId="49" fontId="250" fillId="0" borderId="65" xfId="0" applyNumberFormat="1" applyFont="1" applyBorder="1" applyAlignment="1">
      <alignment vertical="center" wrapText="1"/>
    </xf>
    <xf numFmtId="49" fontId="250" fillId="0" borderId="32" xfId="0" applyNumberFormat="1" applyFont="1" applyBorder="1" applyAlignment="1">
      <alignment vertical="center" wrapText="1"/>
    </xf>
    <xf numFmtId="179" fontId="251" fillId="0" borderId="62" xfId="0" applyNumberFormat="1" applyFont="1" applyBorder="1" applyAlignment="1">
      <alignment vertical="center" wrapText="1"/>
    </xf>
    <xf numFmtId="0" fontId="251" fillId="0" borderId="45" xfId="0" applyFont="1" applyBorder="1" applyAlignment="1">
      <alignment horizontal="center" vertical="center" wrapText="1"/>
    </xf>
    <xf numFmtId="181" fontId="251" fillId="0" borderId="61" xfId="0" applyNumberFormat="1" applyFont="1" applyBorder="1" applyAlignment="1">
      <alignment horizontal="center" vertical="center" wrapText="1"/>
    </xf>
    <xf numFmtId="179" fontId="251" fillId="0" borderId="0" xfId="0" applyNumberFormat="1" applyFont="1" applyAlignment="1">
      <alignment vertical="center" wrapText="1"/>
    </xf>
    <xf numFmtId="0" fontId="251" fillId="0" borderId="0" xfId="0" applyFont="1" applyAlignment="1">
      <alignment horizontal="center" vertical="center" wrapText="1"/>
    </xf>
    <xf numFmtId="0" fontId="251" fillId="0" borderId="64" xfId="79" applyFont="1" applyBorder="1" applyAlignment="1">
      <alignment horizontal="center" vertical="center" wrapText="1"/>
    </xf>
    <xf numFmtId="179" fontId="251" fillId="0" borderId="61" xfId="0" applyNumberFormat="1" applyFont="1" applyBorder="1" applyAlignment="1">
      <alignment vertical="center" wrapText="1"/>
    </xf>
    <xf numFmtId="0" fontId="250" fillId="0" borderId="1" xfId="0" applyFont="1" applyBorder="1" applyAlignment="1">
      <alignment horizontal="center" vertical="center" wrapText="1"/>
    </xf>
    <xf numFmtId="1" fontId="250" fillId="0" borderId="1" xfId="7" applyNumberFormat="1" applyFont="1" applyFill="1" applyBorder="1" applyAlignment="1">
      <alignment horizontal="center" vertical="center" wrapText="1"/>
    </xf>
    <xf numFmtId="201" fontId="250" fillId="0" borderId="1" xfId="0" applyNumberFormat="1" applyFont="1" applyBorder="1" applyAlignment="1">
      <alignment horizontal="center" vertical="center"/>
    </xf>
    <xf numFmtId="9" fontId="250" fillId="0" borderId="1" xfId="2" applyFont="1" applyFill="1" applyBorder="1" applyAlignment="1">
      <alignment horizontal="center" vertical="center" wrapText="1"/>
    </xf>
    <xf numFmtId="169" fontId="251" fillId="0" borderId="1" xfId="0" applyNumberFormat="1" applyFont="1" applyBorder="1" applyAlignment="1">
      <alignment horizontal="center" vertical="center"/>
    </xf>
    <xf numFmtId="1" fontId="251" fillId="0" borderId="1" xfId="8850" applyNumberFormat="1" applyFont="1" applyFill="1" applyBorder="1" applyAlignment="1">
      <alignment horizontal="center" vertical="center" wrapText="1"/>
    </xf>
    <xf numFmtId="9" fontId="251" fillId="0" borderId="1" xfId="0" applyNumberFormat="1" applyFont="1" applyBorder="1" applyAlignment="1">
      <alignment horizontal="center" vertical="center" wrapText="1"/>
    </xf>
    <xf numFmtId="169" fontId="56" fillId="0" borderId="1" xfId="35090" applyNumberFormat="1" applyFont="1" applyFill="1" applyBorder="1" applyAlignment="1">
      <alignment vertical="center"/>
    </xf>
    <xf numFmtId="181" fontId="250" fillId="0" borderId="1" xfId="35090" applyNumberFormat="1" applyFont="1" applyFill="1" applyBorder="1" applyAlignment="1">
      <alignment horizontal="center" vertical="center"/>
    </xf>
    <xf numFmtId="177" fontId="251" fillId="0" borderId="1" xfId="35091" applyNumberFormat="1" applyFont="1" applyBorder="1" applyAlignment="1">
      <alignment horizontal="left" vertical="center"/>
    </xf>
    <xf numFmtId="181" fontId="251" fillId="0" borderId="1" xfId="35090" applyNumberFormat="1" applyFont="1" applyFill="1" applyBorder="1" applyAlignment="1">
      <alignment horizontal="center" vertical="center"/>
    </xf>
    <xf numFmtId="0" fontId="312" fillId="0" borderId="0" xfId="35091" applyFont="1" applyAlignment="1">
      <alignment vertical="center"/>
    </xf>
    <xf numFmtId="181" fontId="56" fillId="0" borderId="1" xfId="35090" applyNumberFormat="1" applyFont="1" applyFill="1" applyBorder="1" applyAlignment="1">
      <alignment horizontal="center" vertical="center"/>
    </xf>
    <xf numFmtId="169" fontId="247" fillId="0" borderId="1" xfId="35091" applyNumberFormat="1" applyFont="1" applyBorder="1" applyAlignment="1">
      <alignment horizontal="center" vertical="center"/>
    </xf>
    <xf numFmtId="169" fontId="56" fillId="0" borderId="0" xfId="35090" applyNumberFormat="1" applyFont="1" applyFill="1" applyAlignment="1">
      <alignment vertical="center"/>
    </xf>
    <xf numFmtId="0" fontId="56" fillId="0" borderId="0" xfId="35090" applyFont="1" applyFill="1" applyAlignment="1">
      <alignment vertical="center"/>
    </xf>
    <xf numFmtId="181" fontId="56" fillId="0" borderId="0" xfId="35090" applyNumberFormat="1" applyFont="1" applyFill="1" applyBorder="1" applyAlignment="1">
      <alignment vertical="center"/>
    </xf>
    <xf numFmtId="169" fontId="250" fillId="0" borderId="0" xfId="0" applyNumberFormat="1" applyFont="1" applyAlignment="1">
      <alignment vertical="center"/>
    </xf>
    <xf numFmtId="169" fontId="250" fillId="0" borderId="0" xfId="0" applyNumberFormat="1" applyFont="1" applyAlignment="1">
      <alignment horizontal="center" vertical="center"/>
    </xf>
    <xf numFmtId="0" fontId="251" fillId="0" borderId="14" xfId="0" applyFont="1" applyBorder="1" applyAlignment="1">
      <alignment horizontal="center" vertical="center" wrapText="1"/>
    </xf>
    <xf numFmtId="0" fontId="250" fillId="0" borderId="51" xfId="0" applyFont="1" applyBorder="1" applyAlignment="1">
      <alignment horizontal="center" vertical="center" wrapText="1"/>
    </xf>
    <xf numFmtId="0" fontId="250" fillId="0" borderId="53" xfId="0" applyFont="1" applyBorder="1" applyAlignment="1">
      <alignment horizontal="center" vertical="center" wrapText="1"/>
    </xf>
    <xf numFmtId="201" fontId="250" fillId="0" borderId="49" xfId="0" applyNumberFormat="1" applyFont="1" applyBorder="1" applyAlignment="1">
      <alignment horizontal="center" vertical="center"/>
    </xf>
    <xf numFmtId="201" fontId="251" fillId="0" borderId="14" xfId="1" applyNumberFormat="1" applyFont="1" applyFill="1" applyBorder="1" applyAlignment="1">
      <alignment horizontal="center" vertical="center" wrapText="1"/>
    </xf>
    <xf numFmtId="0" fontId="312" fillId="0" borderId="0" xfId="43965" applyFont="1" applyAlignment="1">
      <alignment vertical="center"/>
    </xf>
    <xf numFmtId="170" fontId="250" fillId="0" borderId="0" xfId="0" applyNumberFormat="1" applyFont="1" applyAlignment="1">
      <alignment vertical="center"/>
    </xf>
    <xf numFmtId="201" fontId="315" fillId="0" borderId="0" xfId="0" applyNumberFormat="1" applyFont="1" applyAlignment="1">
      <alignment horizontal="center" vertical="center"/>
    </xf>
    <xf numFmtId="201" fontId="315" fillId="0" borderId="0" xfId="0" applyNumberFormat="1" applyFont="1" applyAlignment="1">
      <alignment vertical="center"/>
    </xf>
    <xf numFmtId="170" fontId="251" fillId="0" borderId="1" xfId="1" applyFont="1" applyFill="1" applyBorder="1" applyAlignment="1">
      <alignment horizontal="center" vertical="center"/>
    </xf>
    <xf numFmtId="0" fontId="56" fillId="0" borderId="1" xfId="28" applyFont="1" applyBorder="1" applyAlignment="1">
      <alignment horizontal="center" vertical="center" wrapText="1"/>
    </xf>
    <xf numFmtId="0" fontId="56" fillId="0" borderId="1" xfId="28" applyFont="1" applyBorder="1" applyAlignment="1">
      <alignment horizontal="left" vertical="center" wrapText="1"/>
    </xf>
    <xf numFmtId="0" fontId="247" fillId="0" borderId="1" xfId="0" applyFont="1" applyBorder="1" applyAlignment="1">
      <alignment horizontal="center" vertical="center" wrapText="1"/>
    </xf>
    <xf numFmtId="1" fontId="247" fillId="0" borderId="1" xfId="0" applyNumberFormat="1" applyFont="1" applyBorder="1" applyAlignment="1">
      <alignment horizontal="center" vertical="center" wrapText="1"/>
    </xf>
    <xf numFmtId="201" fontId="247" fillId="0" borderId="1" xfId="0" applyNumberFormat="1" applyFont="1" applyBorder="1" applyAlignment="1">
      <alignment horizontal="center" vertical="center" wrapText="1"/>
    </xf>
    <xf numFmtId="0" fontId="250" fillId="0" borderId="61" xfId="0" applyFont="1" applyBorder="1" applyAlignment="1">
      <alignment vertical="center"/>
    </xf>
    <xf numFmtId="0" fontId="250" fillId="0" borderId="37" xfId="0" applyFont="1" applyBorder="1" applyAlignment="1">
      <alignment horizontal="center" vertical="center"/>
    </xf>
    <xf numFmtId="2" fontId="250" fillId="0" borderId="0" xfId="0" applyNumberFormat="1" applyFont="1" applyAlignment="1">
      <alignment horizontal="center" vertical="center"/>
    </xf>
    <xf numFmtId="2" fontId="250" fillId="0" borderId="37" xfId="0" applyNumberFormat="1" applyFont="1" applyBorder="1" applyAlignment="1">
      <alignment horizontal="center" vertical="center"/>
    </xf>
    <xf numFmtId="0" fontId="251" fillId="0" borderId="64" xfId="0" applyFont="1" applyBorder="1" applyAlignment="1">
      <alignment horizontal="center" vertical="center"/>
    </xf>
    <xf numFmtId="179" fontId="251" fillId="0" borderId="37" xfId="0" applyNumberFormat="1" applyFont="1" applyBorder="1" applyAlignment="1">
      <alignment horizontal="center" vertical="center"/>
    </xf>
    <xf numFmtId="3" fontId="251" fillId="0" borderId="0" xfId="0" applyNumberFormat="1" applyFont="1" applyAlignment="1">
      <alignment horizontal="center" vertical="center"/>
    </xf>
    <xf numFmtId="0" fontId="249" fillId="0" borderId="16" xfId="0" applyFont="1" applyBorder="1" applyAlignment="1">
      <alignment horizontal="center" vertical="center" wrapText="1"/>
    </xf>
    <xf numFmtId="201" fontId="249" fillId="0" borderId="0" xfId="0" applyNumberFormat="1" applyFont="1" applyAlignment="1">
      <alignment horizontal="center" vertical="center"/>
    </xf>
    <xf numFmtId="218" fontId="250" fillId="0" borderId="0" xfId="2" applyNumberFormat="1" applyFont="1" applyFill="1" applyAlignment="1">
      <alignment vertical="center"/>
    </xf>
    <xf numFmtId="181" fontId="249" fillId="0" borderId="0" xfId="0" applyNumberFormat="1" applyFont="1" applyAlignment="1">
      <alignment horizontal="center" vertical="center"/>
    </xf>
    <xf numFmtId="181" fontId="257" fillId="0" borderId="1" xfId="0" applyNumberFormat="1" applyFont="1" applyBorder="1" applyAlignment="1">
      <alignment horizontal="center" vertical="center" wrapText="1"/>
    </xf>
    <xf numFmtId="169" fontId="47" fillId="0" borderId="1" xfId="35090" applyNumberFormat="1" applyFont="1" applyFill="1" applyBorder="1" applyAlignment="1">
      <alignment vertical="center"/>
    </xf>
    <xf numFmtId="169" fontId="47" fillId="0" borderId="1" xfId="35091" applyNumberFormat="1" applyFont="1" applyBorder="1" applyAlignment="1">
      <alignment vertical="center"/>
    </xf>
    <xf numFmtId="181" fontId="251" fillId="2" borderId="1" xfId="35090" applyNumberFormat="1" applyFont="1" applyFill="1" applyBorder="1" applyAlignment="1">
      <alignment horizontal="center" vertical="center"/>
    </xf>
    <xf numFmtId="177" fontId="333" fillId="0" borderId="0" xfId="35091" applyNumberFormat="1" applyFont="1" applyAlignment="1">
      <alignment vertical="center"/>
    </xf>
    <xf numFmtId="181" fontId="250" fillId="0" borderId="62" xfId="35090" applyNumberFormat="1" applyFont="1" applyFill="1" applyBorder="1" applyAlignment="1">
      <alignment horizontal="center" vertical="center"/>
    </xf>
    <xf numFmtId="181" fontId="47" fillId="0" borderId="62" xfId="35090" applyNumberFormat="1" applyFont="1" applyFill="1" applyBorder="1" applyAlignment="1">
      <alignment horizontal="center" vertical="center"/>
    </xf>
    <xf numFmtId="0" fontId="334" fillId="0" borderId="0" xfId="0" applyFont="1" applyAlignment="1">
      <alignment vertical="center"/>
    </xf>
    <xf numFmtId="201" fontId="251" fillId="0" borderId="0" xfId="7" applyNumberFormat="1" applyFont="1" applyFill="1" applyBorder="1" applyAlignment="1">
      <alignment horizontal="center" vertical="center" wrapText="1"/>
    </xf>
    <xf numFmtId="206" fontId="251" fillId="0" borderId="0" xfId="7" applyNumberFormat="1" applyFont="1" applyFill="1" applyBorder="1" applyAlignment="1">
      <alignment horizontal="center" vertical="center" wrapText="1"/>
    </xf>
    <xf numFmtId="0" fontId="257" fillId="0" borderId="74" xfId="0" applyFont="1" applyBorder="1" applyAlignment="1">
      <alignment horizontal="center" vertical="center"/>
    </xf>
    <xf numFmtId="222" fontId="250" fillId="0" borderId="0" xfId="0" applyNumberFormat="1" applyFont="1" applyAlignment="1">
      <alignment vertical="center"/>
    </xf>
    <xf numFmtId="181" fontId="257" fillId="2" borderId="1" xfId="0" applyNumberFormat="1" applyFont="1" applyFill="1" applyBorder="1" applyAlignment="1">
      <alignment horizontal="center" vertical="center" wrapText="1"/>
    </xf>
    <xf numFmtId="181" fontId="257" fillId="2" borderId="16" xfId="0" applyNumberFormat="1" applyFont="1" applyFill="1" applyBorder="1" applyAlignment="1">
      <alignment horizontal="center" vertical="center" wrapText="1"/>
    </xf>
    <xf numFmtId="170" fontId="251" fillId="0" borderId="1" xfId="1" applyFont="1" applyFill="1" applyBorder="1" applyAlignment="1">
      <alignment horizontal="center" vertical="center" wrapText="1"/>
    </xf>
    <xf numFmtId="174" fontId="250" fillId="0" borderId="1" xfId="43897" applyNumberFormat="1" applyFont="1" applyBorder="1" applyAlignment="1">
      <alignment horizontal="center" vertical="center"/>
    </xf>
    <xf numFmtId="174" fontId="250" fillId="0" borderId="1" xfId="0" applyNumberFormat="1" applyFont="1" applyBorder="1" applyAlignment="1">
      <alignment horizontal="center" vertical="center"/>
    </xf>
    <xf numFmtId="222" fontId="249" fillId="0" borderId="0" xfId="0" applyNumberFormat="1" applyFont="1" applyAlignment="1">
      <alignment horizontal="left" vertical="center"/>
    </xf>
    <xf numFmtId="0" fontId="287" fillId="0" borderId="75" xfId="35060" applyFill="1" applyBorder="1"/>
    <xf numFmtId="166" fontId="39" fillId="0" borderId="40" xfId="28" applyNumberFormat="1" applyFont="1" applyBorder="1" applyAlignment="1">
      <alignment horizontal="center" vertical="center" wrapText="1"/>
    </xf>
    <xf numFmtId="201" fontId="250" fillId="0" borderId="0" xfId="0" applyNumberFormat="1" applyFont="1" applyAlignment="1">
      <alignment horizontal="center" vertical="center"/>
    </xf>
    <xf numFmtId="0" fontId="251" fillId="2" borderId="31" xfId="79" applyFont="1" applyFill="1" applyBorder="1" applyAlignment="1">
      <alignment horizontal="center" vertical="center" wrapText="1"/>
    </xf>
    <xf numFmtId="181" fontId="250" fillId="2" borderId="0" xfId="0" applyNumberFormat="1" applyFont="1" applyFill="1" applyAlignment="1">
      <alignment horizontal="center" vertical="center"/>
    </xf>
    <xf numFmtId="181" fontId="251" fillId="2" borderId="44" xfId="0" applyNumberFormat="1" applyFont="1" applyFill="1" applyBorder="1" applyAlignment="1">
      <alignment horizontal="center" vertical="center" wrapText="1"/>
    </xf>
    <xf numFmtId="175" fontId="262" fillId="0" borderId="14" xfId="2" applyNumberFormat="1" applyFont="1" applyFill="1" applyBorder="1" applyAlignment="1">
      <alignment horizontal="center" vertical="center" wrapText="1"/>
    </xf>
    <xf numFmtId="175" fontId="336" fillId="0" borderId="14" xfId="8802" applyNumberFormat="1" applyFont="1" applyFill="1" applyBorder="1" applyAlignment="1">
      <alignment horizontal="center" vertical="center"/>
    </xf>
    <xf numFmtId="0" fontId="250" fillId="0" borderId="76" xfId="0" applyFont="1" applyBorder="1" applyAlignment="1">
      <alignment horizontal="center" vertical="center" wrapText="1"/>
    </xf>
    <xf numFmtId="1" fontId="250" fillId="0" borderId="76" xfId="7" applyNumberFormat="1" applyFont="1" applyFill="1" applyBorder="1" applyAlignment="1">
      <alignment horizontal="center" vertical="center" wrapText="1"/>
    </xf>
    <xf numFmtId="201" fontId="250" fillId="0" borderId="76" xfId="0" applyNumberFormat="1" applyFont="1" applyBorder="1" applyAlignment="1">
      <alignment horizontal="center" vertical="center"/>
    </xf>
    <xf numFmtId="174" fontId="250" fillId="0" borderId="76" xfId="43897" applyNumberFormat="1" applyFont="1" applyBorder="1" applyAlignment="1">
      <alignment horizontal="center" vertical="center"/>
    </xf>
    <xf numFmtId="174" fontId="250" fillId="0" borderId="76" xfId="0" applyNumberFormat="1" applyFont="1" applyBorder="1" applyAlignment="1">
      <alignment horizontal="center" vertical="center"/>
    </xf>
    <xf numFmtId="169" fontId="56" fillId="0" borderId="76" xfId="35090" applyNumberFormat="1" applyFont="1" applyFill="1" applyBorder="1" applyAlignment="1">
      <alignment vertical="center"/>
    </xf>
    <xf numFmtId="181" fontId="250" fillId="0" borderId="76" xfId="35090" applyNumberFormat="1" applyFont="1" applyFill="1" applyBorder="1" applyAlignment="1">
      <alignment horizontal="center" vertical="center"/>
    </xf>
    <xf numFmtId="169" fontId="47" fillId="0" borderId="76" xfId="35090" applyNumberFormat="1" applyFont="1" applyFill="1" applyBorder="1" applyAlignment="1">
      <alignment vertical="center"/>
    </xf>
    <xf numFmtId="201" fontId="257" fillId="0" borderId="0" xfId="0" applyNumberFormat="1" applyFont="1" applyAlignment="1">
      <alignment horizontal="left" vertical="center"/>
    </xf>
    <xf numFmtId="206" fontId="243" fillId="0" borderId="1" xfId="0" applyNumberFormat="1" applyFont="1" applyBorder="1" applyAlignment="1">
      <alignment vertical="center"/>
    </xf>
    <xf numFmtId="227" fontId="249" fillId="0" borderId="0" xfId="1" applyNumberFormat="1" applyFont="1" applyFill="1" applyBorder="1" applyAlignment="1">
      <alignment vertical="center"/>
    </xf>
    <xf numFmtId="222" fontId="249" fillId="0" borderId="0" xfId="0" applyNumberFormat="1" applyFont="1" applyAlignment="1">
      <alignment horizontal="center" vertical="center"/>
    </xf>
    <xf numFmtId="4" fontId="310" fillId="0" borderId="0" xfId="0" applyNumberFormat="1" applyFont="1" applyAlignment="1">
      <alignment horizontal="left" vertical="center" wrapText="1"/>
    </xf>
    <xf numFmtId="179" fontId="250" fillId="0" borderId="77" xfId="0" applyNumberFormat="1" applyFont="1" applyBorder="1" applyAlignment="1">
      <alignment horizontal="center" vertical="center"/>
    </xf>
    <xf numFmtId="181" fontId="250" fillId="0" borderId="77" xfId="35090" applyNumberFormat="1" applyFont="1" applyFill="1" applyBorder="1" applyAlignment="1">
      <alignment horizontal="center" vertical="center"/>
    </xf>
    <xf numFmtId="206" fontId="250" fillId="0" borderId="77" xfId="0" applyNumberFormat="1" applyFont="1" applyBorder="1" applyAlignment="1">
      <alignment horizontal="center" vertical="center"/>
    </xf>
    <xf numFmtId="181" fontId="250" fillId="0" borderId="77" xfId="0" applyNumberFormat="1" applyFont="1" applyBorder="1" applyAlignment="1">
      <alignment horizontal="center" vertical="center"/>
    </xf>
    <xf numFmtId="179" fontId="251" fillId="0" borderId="77" xfId="0" applyNumberFormat="1" applyFont="1" applyBorder="1" applyAlignment="1">
      <alignment horizontal="center" vertical="center"/>
    </xf>
    <xf numFmtId="181" fontId="251" fillId="0" borderId="77" xfId="0" applyNumberFormat="1" applyFont="1" applyBorder="1" applyAlignment="1">
      <alignment horizontal="center" vertical="center"/>
    </xf>
    <xf numFmtId="206" fontId="251" fillId="0" borderId="77" xfId="7" applyNumberFormat="1" applyFont="1" applyFill="1" applyBorder="1" applyAlignment="1">
      <alignment horizontal="center" vertical="center" wrapText="1"/>
    </xf>
    <xf numFmtId="179" fontId="250" fillId="0" borderId="16" xfId="0" applyNumberFormat="1" applyFont="1" applyBorder="1" applyAlignment="1">
      <alignment horizontal="center" vertical="center"/>
    </xf>
    <xf numFmtId="181" fontId="250" fillId="0" borderId="16" xfId="35090" applyNumberFormat="1" applyFont="1" applyFill="1" applyBorder="1" applyAlignment="1">
      <alignment horizontal="center" vertical="center"/>
    </xf>
    <xf numFmtId="206" fontId="250" fillId="0" borderId="16" xfId="0" applyNumberFormat="1" applyFont="1" applyBorder="1" applyAlignment="1">
      <alignment horizontal="center" vertical="center"/>
    </xf>
    <xf numFmtId="0" fontId="251" fillId="0" borderId="12" xfId="0" applyFont="1" applyBorder="1" applyAlignment="1">
      <alignment horizontal="center" vertical="center"/>
    </xf>
    <xf numFmtId="0" fontId="251" fillId="0" borderId="14" xfId="0" applyFont="1" applyBorder="1" applyAlignment="1">
      <alignment horizontal="center" vertical="center"/>
    </xf>
    <xf numFmtId="0" fontId="251" fillId="0" borderId="13" xfId="79" applyFont="1" applyBorder="1" applyAlignment="1">
      <alignment horizontal="center" vertical="center"/>
    </xf>
    <xf numFmtId="0" fontId="251" fillId="0" borderId="14" xfId="79" applyFont="1" applyBorder="1" applyAlignment="1">
      <alignment horizontal="center" vertical="center"/>
    </xf>
    <xf numFmtId="0" fontId="257" fillId="0" borderId="78" xfId="0" applyFont="1" applyBorder="1" applyAlignment="1">
      <alignment horizontal="center" vertical="center"/>
    </xf>
    <xf numFmtId="0" fontId="250" fillId="0" borderId="79" xfId="0" applyFont="1" applyBorder="1" applyAlignment="1">
      <alignment vertical="center"/>
    </xf>
    <xf numFmtId="0" fontId="249" fillId="0" borderId="79" xfId="0" applyFont="1" applyBorder="1" applyAlignment="1">
      <alignment horizontal="left" vertical="center"/>
    </xf>
    <xf numFmtId="0" fontId="249" fillId="0" borderId="79" xfId="0" applyFont="1" applyBorder="1" applyAlignment="1">
      <alignment horizontal="center" vertical="center"/>
    </xf>
    <xf numFmtId="0" fontId="249" fillId="0" borderId="79" xfId="0" applyFont="1" applyBorder="1" applyAlignment="1">
      <alignment vertical="center"/>
    </xf>
    <xf numFmtId="0" fontId="257" fillId="0" borderId="17" xfId="0" applyFont="1" applyBorder="1" applyAlignment="1">
      <alignment horizontal="center" vertical="center" wrapText="1"/>
    </xf>
    <xf numFmtId="0" fontId="257" fillId="0" borderId="80" xfId="0" applyFont="1" applyBorder="1" applyAlignment="1">
      <alignment horizontal="center" vertical="center" wrapText="1"/>
    </xf>
    <xf numFmtId="0" fontId="257" fillId="0" borderId="80" xfId="0" applyFont="1" applyBorder="1" applyAlignment="1">
      <alignment horizontal="center" vertical="center"/>
    </xf>
    <xf numFmtId="172" fontId="249" fillId="0" borderId="0" xfId="1" applyNumberFormat="1" applyFont="1" applyFill="1" applyAlignment="1">
      <alignment vertical="center"/>
    </xf>
    <xf numFmtId="0" fontId="249" fillId="0" borderId="81" xfId="0" applyFont="1" applyBorder="1" applyAlignment="1">
      <alignment horizontal="center" vertical="center" wrapText="1"/>
    </xf>
    <xf numFmtId="0" fontId="248" fillId="0" borderId="81" xfId="0" applyFont="1" applyBorder="1" applyAlignment="1">
      <alignment horizontal="center" vertical="center"/>
    </xf>
    <xf numFmtId="0" fontId="257" fillId="0" borderId="70" xfId="0" applyFont="1" applyBorder="1" applyAlignment="1">
      <alignment horizontal="center" vertical="center" wrapText="1"/>
    </xf>
    <xf numFmtId="0" fontId="249" fillId="0" borderId="82" xfId="0" applyFont="1" applyBorder="1" applyAlignment="1">
      <alignment horizontal="center" vertical="center" wrapText="1"/>
    </xf>
    <xf numFmtId="0" fontId="248" fillId="0" borderId="82" xfId="0" applyFont="1" applyBorder="1" applyAlignment="1">
      <alignment horizontal="center" vertical="center"/>
    </xf>
    <xf numFmtId="0" fontId="257" fillId="0" borderId="82" xfId="0" applyFont="1" applyBorder="1" applyAlignment="1">
      <alignment horizontal="center" vertical="center" wrapText="1"/>
    </xf>
    <xf numFmtId="0" fontId="0" fillId="0" borderId="82" xfId="0" applyBorder="1" applyAlignment="1">
      <alignment horizontal="center"/>
    </xf>
    <xf numFmtId="0" fontId="251" fillId="0" borderId="0" xfId="0" applyFont="1" applyAlignment="1">
      <alignment vertical="center" wrapText="1"/>
    </xf>
    <xf numFmtId="0" fontId="296" fillId="0" borderId="0" xfId="0" applyFont="1" applyAlignment="1">
      <alignment vertical="center" wrapText="1"/>
    </xf>
    <xf numFmtId="167" fontId="251" fillId="0" borderId="83" xfId="6" applyNumberFormat="1" applyFont="1" applyBorder="1" applyAlignment="1">
      <alignment horizontal="center" vertical="center" wrapText="1"/>
    </xf>
    <xf numFmtId="167" fontId="250" fillId="0" borderId="83" xfId="6" applyNumberFormat="1" applyFont="1" applyBorder="1" applyAlignment="1">
      <alignment horizontal="center" vertical="center" wrapText="1"/>
    </xf>
    <xf numFmtId="0" fontId="250" fillId="0" borderId="83" xfId="0" applyFont="1" applyBorder="1" applyAlignment="1">
      <alignment horizontal="center" vertical="center"/>
    </xf>
    <xf numFmtId="0" fontId="251" fillId="0" borderId="3" xfId="6" applyFont="1" applyBorder="1" applyAlignment="1">
      <alignment vertical="center" wrapText="1"/>
    </xf>
    <xf numFmtId="1" fontId="251" fillId="0" borderId="3" xfId="6" applyNumberFormat="1" applyFont="1" applyBorder="1" applyAlignment="1">
      <alignment vertical="center" wrapText="1"/>
    </xf>
    <xf numFmtId="1" fontId="250" fillId="0" borderId="3" xfId="6" applyNumberFormat="1" applyFont="1" applyBorder="1" applyAlignment="1">
      <alignment vertical="center" wrapText="1"/>
    </xf>
    <xf numFmtId="0" fontId="328" fillId="0" borderId="0" xfId="0" applyFont="1" applyAlignment="1">
      <alignment vertical="center" wrapText="1"/>
    </xf>
    <xf numFmtId="0" fontId="250" fillId="0" borderId="0" xfId="6" applyFont="1" applyAlignment="1">
      <alignment vertical="center" wrapText="1"/>
    </xf>
    <xf numFmtId="0" fontId="251" fillId="0" borderId="0" xfId="0" applyFont="1" applyAlignment="1">
      <alignment horizontal="left" vertical="center" wrapText="1"/>
    </xf>
    <xf numFmtId="0" fontId="328" fillId="0" borderId="0" xfId="0" applyFont="1" applyAlignment="1">
      <alignment horizontal="left" vertical="center" wrapText="1"/>
    </xf>
    <xf numFmtId="0" fontId="250" fillId="0" borderId="0" xfId="6" applyFont="1" applyAlignment="1">
      <alignment horizontal="justify" vertical="center" wrapText="1"/>
    </xf>
    <xf numFmtId="0" fontId="250" fillId="0" borderId="0" xfId="6" applyFont="1" applyAlignment="1">
      <alignment horizontal="left" vertical="center" wrapText="1"/>
    </xf>
    <xf numFmtId="0" fontId="251" fillId="0" borderId="83" xfId="6" applyFont="1" applyBorder="1" applyAlignment="1">
      <alignment horizontal="center" vertical="center" wrapText="1"/>
    </xf>
    <xf numFmtId="1" fontId="251" fillId="0" borderId="83" xfId="6" applyNumberFormat="1" applyFont="1" applyBorder="1" applyAlignment="1">
      <alignment horizontal="center" vertical="center" wrapText="1"/>
    </xf>
    <xf numFmtId="1" fontId="250" fillId="0" borderId="83" xfId="6" applyNumberFormat="1" applyFont="1" applyBorder="1" applyAlignment="1">
      <alignment horizontal="left" vertical="center" wrapText="1"/>
    </xf>
    <xf numFmtId="1" fontId="250" fillId="0" borderId="83" xfId="6" applyNumberFormat="1" applyFont="1" applyBorder="1" applyAlignment="1">
      <alignment horizontal="justify" vertical="center" wrapText="1"/>
    </xf>
    <xf numFmtId="0" fontId="251" fillId="0" borderId="61" xfId="0" applyFont="1" applyBorder="1" applyAlignment="1">
      <alignment horizontal="center" vertical="center" wrapText="1"/>
    </xf>
    <xf numFmtId="0" fontId="251" fillId="0" borderId="63" xfId="0" applyFont="1" applyBorder="1" applyAlignment="1">
      <alignment horizontal="center" vertical="center" wrapText="1"/>
    </xf>
    <xf numFmtId="0" fontId="251" fillId="0" borderId="64" xfId="0" applyFont="1" applyBorder="1" applyAlignment="1">
      <alignment horizontal="center" vertical="center" wrapText="1"/>
    </xf>
    <xf numFmtId="0" fontId="251" fillId="0" borderId="71" xfId="0" applyFont="1" applyBorder="1" applyAlignment="1">
      <alignment horizontal="center" vertical="center" wrapText="1"/>
    </xf>
    <xf numFmtId="0" fontId="251" fillId="0" borderId="72" xfId="0" applyFont="1" applyBorder="1" applyAlignment="1">
      <alignment horizontal="center" vertical="center" wrapText="1"/>
    </xf>
    <xf numFmtId="0" fontId="251" fillId="0" borderId="73" xfId="0" applyFont="1" applyBorder="1" applyAlignment="1">
      <alignment horizontal="center" vertical="center" wrapText="1"/>
    </xf>
    <xf numFmtId="0" fontId="251" fillId="0" borderId="0" xfId="0" applyFont="1" applyAlignment="1">
      <alignment horizontal="center" vertical="center"/>
    </xf>
    <xf numFmtId="49" fontId="284" fillId="0" borderId="1" xfId="0" applyNumberFormat="1" applyFont="1" applyBorder="1" applyAlignment="1">
      <alignment horizontal="center" vertical="center" wrapText="1"/>
    </xf>
    <xf numFmtId="49" fontId="251" fillId="0" borderId="61" xfId="0" applyNumberFormat="1" applyFont="1" applyBorder="1" applyAlignment="1">
      <alignment horizontal="center" vertical="center" wrapText="1"/>
    </xf>
    <xf numFmtId="49" fontId="251" fillId="0" borderId="64" xfId="0" applyNumberFormat="1" applyFont="1" applyBorder="1" applyAlignment="1">
      <alignment horizontal="center" vertical="center" wrapText="1"/>
    </xf>
    <xf numFmtId="0" fontId="307" fillId="31" borderId="68" xfId="0" applyFont="1" applyFill="1" applyBorder="1" applyAlignment="1">
      <alignment horizontal="center" vertical="center" wrapText="1"/>
    </xf>
    <xf numFmtId="0" fontId="307" fillId="31" borderId="69" xfId="0" applyFont="1" applyFill="1" applyBorder="1" applyAlignment="1">
      <alignment horizontal="center" vertical="center" wrapText="1"/>
    </xf>
    <xf numFmtId="49" fontId="251" fillId="0" borderId="0" xfId="0" applyNumberFormat="1" applyFont="1" applyAlignment="1">
      <alignment horizontal="center" vertical="center" wrapText="1"/>
    </xf>
    <xf numFmtId="0" fontId="284" fillId="0" borderId="0" xfId="0" applyFont="1" applyAlignment="1">
      <alignment horizontal="left" vertical="center" wrapText="1"/>
    </xf>
    <xf numFmtId="0" fontId="284" fillId="0" borderId="1" xfId="14" applyFont="1" applyBorder="1" applyAlignment="1">
      <alignment horizontal="center" vertical="center" wrapText="1"/>
    </xf>
    <xf numFmtId="0" fontId="284" fillId="0" borderId="1" xfId="0" applyFont="1" applyBorder="1" applyAlignment="1">
      <alignment horizontal="center" vertical="center" wrapText="1"/>
    </xf>
    <xf numFmtId="0" fontId="251" fillId="0" borderId="0" xfId="0" applyFont="1" applyAlignment="1">
      <alignment horizontal="left" vertical="center"/>
    </xf>
    <xf numFmtId="0" fontId="313" fillId="0" borderId="0" xfId="0" applyFont="1" applyAlignment="1">
      <alignment horizontal="left" vertical="center"/>
    </xf>
    <xf numFmtId="49" fontId="251" fillId="0" borderId="63" xfId="0" applyNumberFormat="1" applyFont="1" applyBorder="1" applyAlignment="1">
      <alignment horizontal="center" vertical="center" wrapText="1"/>
    </xf>
    <xf numFmtId="0" fontId="257" fillId="0" borderId="61" xfId="0" applyFont="1" applyBorder="1" applyAlignment="1">
      <alignment horizontal="center" vertical="center"/>
    </xf>
    <xf numFmtId="0" fontId="257" fillId="0" borderId="64" xfId="0" applyFont="1" applyBorder="1" applyAlignment="1">
      <alignment horizontal="center" vertical="center"/>
    </xf>
    <xf numFmtId="17" fontId="251" fillId="0" borderId="61" xfId="0" applyNumberFormat="1" applyFont="1" applyBorder="1" applyAlignment="1">
      <alignment horizontal="center" vertical="center" wrapText="1"/>
    </xf>
    <xf numFmtId="17" fontId="251" fillId="0" borderId="64" xfId="0" applyNumberFormat="1" applyFont="1" applyBorder="1" applyAlignment="1">
      <alignment horizontal="center" vertical="center" wrapText="1"/>
    </xf>
    <xf numFmtId="170" fontId="257" fillId="0" borderId="61" xfId="1" applyFont="1" applyFill="1" applyBorder="1" applyAlignment="1">
      <alignment horizontal="center" vertical="center"/>
    </xf>
    <xf numFmtId="170" fontId="257" fillId="0" borderId="64" xfId="1" applyFont="1" applyFill="1" applyBorder="1" applyAlignment="1">
      <alignment horizontal="center" vertical="center"/>
    </xf>
    <xf numFmtId="17" fontId="257" fillId="0" borderId="32" xfId="0" applyNumberFormat="1" applyFont="1" applyBorder="1" applyAlignment="1">
      <alignment horizontal="center" vertical="center" wrapText="1"/>
    </xf>
    <xf numFmtId="17" fontId="257" fillId="0" borderId="2" xfId="0" applyNumberFormat="1" applyFont="1" applyBorder="1" applyAlignment="1">
      <alignment horizontal="center" vertical="center" wrapText="1"/>
    </xf>
    <xf numFmtId="0" fontId="250" fillId="0" borderId="0" xfId="0" applyFont="1" applyAlignment="1">
      <alignment horizontal="left" vertical="center" wrapText="1"/>
    </xf>
    <xf numFmtId="0" fontId="251" fillId="0" borderId="5" xfId="0" applyFont="1" applyBorder="1" applyAlignment="1">
      <alignment horizontal="center" vertical="center"/>
    </xf>
    <xf numFmtId="0" fontId="251" fillId="0" borderId="7" xfId="0" applyFont="1" applyBorder="1" applyAlignment="1">
      <alignment horizontal="center" vertical="center"/>
    </xf>
    <xf numFmtId="0" fontId="284" fillId="32" borderId="1" xfId="0" applyFont="1" applyFill="1" applyBorder="1" applyAlignment="1">
      <alignment horizontal="center" vertical="center"/>
    </xf>
    <xf numFmtId="0" fontId="257" fillId="0" borderId="0" xfId="0" applyFont="1" applyAlignment="1">
      <alignment horizontal="center" vertical="center"/>
    </xf>
    <xf numFmtId="0" fontId="285" fillId="2" borderId="0" xfId="28" applyFont="1" applyFill="1" applyAlignment="1">
      <alignment horizontal="center" vertical="center" wrapText="1"/>
    </xf>
    <xf numFmtId="0" fontId="258" fillId="0" borderId="0" xfId="28" applyFont="1" applyAlignment="1">
      <alignment horizontal="center" vertical="center" wrapText="1"/>
    </xf>
    <xf numFmtId="0" fontId="305" fillId="2" borderId="0" xfId="28" applyFont="1" applyFill="1" applyAlignment="1">
      <alignment horizontal="center" vertical="center" wrapText="1"/>
    </xf>
    <xf numFmtId="0" fontId="247" fillId="0" borderId="0" xfId="0" applyFont="1" applyAlignment="1">
      <alignment horizontal="left" vertical="center"/>
    </xf>
    <xf numFmtId="0" fontId="257" fillId="0" borderId="61" xfId="0" applyFont="1" applyBorder="1" applyAlignment="1">
      <alignment horizontal="center" vertical="center" wrapText="1"/>
    </xf>
    <xf numFmtId="0" fontId="257" fillId="0" borderId="63" xfId="0" applyFont="1" applyBorder="1" applyAlignment="1">
      <alignment horizontal="center" vertical="center" wrapText="1"/>
    </xf>
    <xf numFmtId="17" fontId="257" fillId="0" borderId="61" xfId="0" applyNumberFormat="1" applyFont="1" applyBorder="1" applyAlignment="1">
      <alignment horizontal="center" vertical="center" wrapText="1"/>
    </xf>
    <xf numFmtId="17" fontId="257" fillId="0" borderId="64" xfId="0" applyNumberFormat="1" applyFont="1" applyBorder="1" applyAlignment="1">
      <alignment horizontal="center" vertical="center" wrapText="1"/>
    </xf>
    <xf numFmtId="170" fontId="257" fillId="0" borderId="61" xfId="1" applyFont="1" applyFill="1" applyBorder="1" applyAlignment="1">
      <alignment horizontal="center" vertical="center" wrapText="1"/>
    </xf>
    <xf numFmtId="170" fontId="257" fillId="0" borderId="64" xfId="1" applyFont="1" applyFill="1" applyBorder="1" applyAlignment="1">
      <alignment horizontal="center" vertical="center" wrapText="1"/>
    </xf>
    <xf numFmtId="0" fontId="307" fillId="31" borderId="37" xfId="0" applyFont="1" applyFill="1" applyBorder="1" applyAlignment="1">
      <alignment horizontal="center" vertical="center" wrapText="1"/>
    </xf>
    <xf numFmtId="0" fontId="47" fillId="0" borderId="66" xfId="35090" applyFont="1" applyFill="1" applyBorder="1" applyAlignment="1">
      <alignment horizontal="center" vertical="center" wrapText="1"/>
    </xf>
    <xf numFmtId="0" fontId="47" fillId="0" borderId="16" xfId="35090" applyFont="1" applyFill="1" applyBorder="1" applyAlignment="1">
      <alignment horizontal="center" vertical="center" wrapText="1"/>
    </xf>
    <xf numFmtId="0" fontId="249" fillId="0" borderId="0" xfId="35078" applyFont="1" applyFill="1" applyBorder="1" applyAlignment="1">
      <alignment horizontal="center" vertical="center" wrapText="1"/>
    </xf>
    <xf numFmtId="0" fontId="243" fillId="0" borderId="0" xfId="35078" applyFont="1" applyFill="1" applyBorder="1" applyAlignment="1">
      <alignment horizontal="center" vertical="center"/>
    </xf>
    <xf numFmtId="0" fontId="56" fillId="0" borderId="66" xfId="35090" applyFont="1" applyFill="1" applyBorder="1" applyAlignment="1">
      <alignment horizontal="center" vertical="center" wrapText="1"/>
    </xf>
    <xf numFmtId="0" fontId="56" fillId="0" borderId="16" xfId="35090" applyFont="1" applyFill="1" applyBorder="1" applyAlignment="1">
      <alignment horizontal="center" vertical="center" wrapText="1"/>
    </xf>
    <xf numFmtId="0" fontId="56" fillId="0" borderId="33" xfId="35090" applyFont="1" applyFill="1" applyBorder="1" applyAlignment="1">
      <alignment horizontal="center" vertical="center" wrapText="1"/>
    </xf>
    <xf numFmtId="0" fontId="251" fillId="0" borderId="58" xfId="0" applyFont="1" applyBorder="1" applyAlignment="1">
      <alignment horizontal="center" vertical="center" wrapText="1"/>
    </xf>
    <xf numFmtId="0" fontId="251" fillId="0" borderId="16" xfId="0" applyFont="1" applyBorder="1" applyAlignment="1">
      <alignment horizontal="center" vertical="center" wrapText="1"/>
    </xf>
    <xf numFmtId="0" fontId="257" fillId="0" borderId="5" xfId="0" applyFont="1" applyBorder="1" applyAlignment="1">
      <alignment horizontal="center" vertical="center"/>
    </xf>
    <xf numFmtId="0" fontId="257" fillId="0" borderId="6" xfId="0" applyFont="1" applyBorder="1" applyAlignment="1">
      <alignment horizontal="center" vertical="center"/>
    </xf>
    <xf numFmtId="0" fontId="257" fillId="0" borderId="7" xfId="0" applyFont="1" applyBorder="1" applyAlignment="1">
      <alignment horizontal="center" vertical="center"/>
    </xf>
    <xf numFmtId="0" fontId="257" fillId="0" borderId="8" xfId="0" applyFont="1" applyBorder="1" applyAlignment="1">
      <alignment horizontal="center" vertical="center"/>
    </xf>
    <xf numFmtId="0" fontId="257" fillId="0" borderId="67" xfId="0" applyFont="1" applyBorder="1" applyAlignment="1">
      <alignment horizontal="center" vertical="center"/>
    </xf>
    <xf numFmtId="0" fontId="257" fillId="0" borderId="9" xfId="0" applyFont="1" applyBorder="1" applyAlignment="1">
      <alignment horizontal="center" vertical="center"/>
    </xf>
    <xf numFmtId="0" fontId="257" fillId="0" borderId="10" xfId="0" applyFont="1" applyBorder="1" applyAlignment="1">
      <alignment horizontal="center" vertical="center"/>
    </xf>
    <xf numFmtId="0" fontId="257" fillId="0" borderId="11" xfId="0" applyFont="1" applyBorder="1" applyAlignment="1">
      <alignment horizontal="center" vertical="center"/>
    </xf>
  </cellXfs>
  <cellStyles count="44388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298</c:v>
                </c:pt>
                <c:pt idx="1">
                  <c:v>319</c:v>
                </c:pt>
                <c:pt idx="2">
                  <c:v>204</c:v>
                </c:pt>
                <c:pt idx="3">
                  <c:v>100</c:v>
                </c:pt>
                <c:pt idx="4">
                  <c:v>185</c:v>
                </c:pt>
                <c:pt idx="5">
                  <c:v>346</c:v>
                </c:pt>
                <c:pt idx="6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791</c:v>
                </c:pt>
                <c:pt idx="1">
                  <c:v>972</c:v>
                </c:pt>
                <c:pt idx="2">
                  <c:v>847</c:v>
                </c:pt>
                <c:pt idx="3">
                  <c:v>498</c:v>
                </c:pt>
                <c:pt idx="4">
                  <c:v>1261</c:v>
                </c:pt>
                <c:pt idx="5">
                  <c:v>1574</c:v>
                </c:pt>
                <c:pt idx="6">
                  <c:v>1602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1638</c:v>
                </c:pt>
                <c:pt idx="1">
                  <c:v>5020</c:v>
                </c:pt>
                <c:pt idx="2">
                  <c:v>423</c:v>
                </c:pt>
                <c:pt idx="3">
                  <c:v>326</c:v>
                </c:pt>
                <c:pt idx="4">
                  <c:v>138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4288</c:v>
                </c:pt>
                <c:pt idx="1">
                  <c:v>2829</c:v>
                </c:pt>
                <c:pt idx="2">
                  <c:v>428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Noviembre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Noviembre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#,##0\ \ \ ;[Red]\(#,##0\)</c:formatCode>
                <c:ptCount val="2"/>
                <c:pt idx="0">
                  <c:v>658</c:v>
                </c:pt>
                <c:pt idx="1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Noviembre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#,##0\ \ \ ;[Red]\(#,##0\)</c:formatCode>
                <c:ptCount val="2"/>
                <c:pt idx="0">
                  <c:v>551</c:v>
                </c:pt>
                <c:pt idx="1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Noviembre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Noviembre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"¢"#,##0.00\ \ ;[Red]\("¢"#,##0.00\)</c:formatCode>
                <c:ptCount val="2"/>
                <c:pt idx="0">
                  <c:v>8.7789680851063832</c:v>
                </c:pt>
                <c:pt idx="1">
                  <c:v>19.096080081830987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Noviembre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"¢"#,##0.00\ \ ;[Red]\("¢"#,##0.00\)</c:formatCode>
                <c:ptCount val="2"/>
                <c:pt idx="0">
                  <c:v>8.4674156079854814</c:v>
                </c:pt>
                <c:pt idx="1">
                  <c:v>21.166884169054054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10"/>
                <c:pt idx="0">
                  <c:v>18</c:v>
                </c:pt>
                <c:pt idx="1">
                  <c:v>44</c:v>
                </c:pt>
                <c:pt idx="2">
                  <c:v>25</c:v>
                </c:pt>
                <c:pt idx="3">
                  <c:v>7</c:v>
                </c:pt>
                <c:pt idx="4">
                  <c:v>24</c:v>
                </c:pt>
                <c:pt idx="5">
                  <c:v>19</c:v>
                </c:pt>
                <c:pt idx="6">
                  <c:v>24</c:v>
                </c:pt>
                <c:pt idx="7">
                  <c:v>33</c:v>
                </c:pt>
                <c:pt idx="8">
                  <c:v>31</c:v>
                </c:pt>
                <c:pt idx="9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30/11/2023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2199</c:v>
                </c:pt>
                <c:pt idx="1">
                  <c:v>1459</c:v>
                </c:pt>
                <c:pt idx="2">
                  <c:v>56</c:v>
                </c:pt>
                <c:pt idx="3">
                  <c:v>250</c:v>
                </c:pt>
                <c:pt idx="4">
                  <c:v>22</c:v>
                </c:pt>
                <c:pt idx="5">
                  <c:v>244</c:v>
                </c:pt>
                <c:pt idx="6">
                  <c:v>573</c:v>
                </c:pt>
                <c:pt idx="7">
                  <c:v>651</c:v>
                </c:pt>
                <c:pt idx="8">
                  <c:v>491</c:v>
                </c:pt>
                <c:pt idx="9">
                  <c:v>235</c:v>
                </c:pt>
                <c:pt idx="10">
                  <c:v>162</c:v>
                </c:pt>
                <c:pt idx="11">
                  <c:v>39</c:v>
                </c:pt>
                <c:pt idx="12">
                  <c:v>14</c:v>
                </c:pt>
                <c:pt idx="13">
                  <c:v>156</c:v>
                </c:pt>
                <c:pt idx="14">
                  <c:v>182</c:v>
                </c:pt>
                <c:pt idx="15">
                  <c:v>139</c:v>
                </c:pt>
                <c:pt idx="16">
                  <c:v>12</c:v>
                </c:pt>
                <c:pt idx="17">
                  <c:v>11</c:v>
                </c:pt>
                <c:pt idx="18">
                  <c:v>35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107</c:v>
                </c:pt>
                <c:pt idx="2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30/11/2022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2429</c:v>
                </c:pt>
                <c:pt idx="1">
                  <c:v>1769</c:v>
                </c:pt>
                <c:pt idx="2">
                  <c:v>62</c:v>
                </c:pt>
                <c:pt idx="3">
                  <c:v>145</c:v>
                </c:pt>
                <c:pt idx="4">
                  <c:v>25</c:v>
                </c:pt>
                <c:pt idx="5">
                  <c:v>265</c:v>
                </c:pt>
                <c:pt idx="6">
                  <c:v>572</c:v>
                </c:pt>
                <c:pt idx="7">
                  <c:v>644</c:v>
                </c:pt>
                <c:pt idx="8">
                  <c:v>396</c:v>
                </c:pt>
                <c:pt idx="9">
                  <c:v>224</c:v>
                </c:pt>
                <c:pt idx="10">
                  <c:v>239</c:v>
                </c:pt>
                <c:pt idx="11">
                  <c:v>30</c:v>
                </c:pt>
                <c:pt idx="12">
                  <c:v>12</c:v>
                </c:pt>
                <c:pt idx="13">
                  <c:v>243</c:v>
                </c:pt>
                <c:pt idx="14">
                  <c:v>129</c:v>
                </c:pt>
                <c:pt idx="15">
                  <c:v>186</c:v>
                </c:pt>
                <c:pt idx="16">
                  <c:v>9</c:v>
                </c:pt>
                <c:pt idx="17">
                  <c:v>13</c:v>
                </c:pt>
                <c:pt idx="18">
                  <c:v>124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118</c:v>
                </c:pt>
                <c:pt idx="2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Noviembre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"₡"#,##0.00</c:formatCode>
                <c:ptCount val="7"/>
                <c:pt idx="0">
                  <c:v>3313.6010920100002</c:v>
                </c:pt>
                <c:pt idx="1">
                  <c:v>143.27099999999999</c:v>
                </c:pt>
                <c:pt idx="2">
                  <c:v>2325.58</c:v>
                </c:pt>
                <c:pt idx="3">
                  <c:v>865.0809999999999</c:v>
                </c:pt>
                <c:pt idx="4">
                  <c:v>11152.159929629999</c:v>
                </c:pt>
                <c:pt idx="5">
                  <c:v>1213.1600000000001</c:v>
                </c:pt>
                <c:pt idx="6">
                  <c:v>27385.64720811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Noviembre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"₡"#,##0.00</c:formatCode>
                <c:ptCount val="7"/>
                <c:pt idx="0">
                  <c:v>5609.6096910797378</c:v>
                </c:pt>
                <c:pt idx="1">
                  <c:v>932.51050715099996</c:v>
                </c:pt>
                <c:pt idx="2">
                  <c:v>43.096038589999999</c:v>
                </c:pt>
                <c:pt idx="3">
                  <c:v>0</c:v>
                </c:pt>
                <c:pt idx="4">
                  <c:v>4799.3357237</c:v>
                </c:pt>
                <c:pt idx="5">
                  <c:v>19998.417578590095</c:v>
                </c:pt>
                <c:pt idx="6">
                  <c:v>31382.969539110833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2023'!$G$291:$G$294</c:f>
              <c:numCache>
                <c:formatCode>#,##0\ \ \ ;[Red]\(#,##0\)</c:formatCode>
                <c:ptCount val="4"/>
                <c:pt idx="0">
                  <c:v>418</c:v>
                </c:pt>
                <c:pt idx="1">
                  <c:v>823</c:v>
                </c:pt>
                <c:pt idx="2">
                  <c:v>636</c:v>
                </c:pt>
                <c:pt idx="3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30/11/2023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2303</c:v>
                </c:pt>
                <c:pt idx="1">
                  <c:v>1476</c:v>
                </c:pt>
                <c:pt idx="2">
                  <c:v>91</c:v>
                </c:pt>
                <c:pt idx="3">
                  <c:v>245</c:v>
                </c:pt>
                <c:pt idx="4">
                  <c:v>24</c:v>
                </c:pt>
                <c:pt idx="5">
                  <c:v>260</c:v>
                </c:pt>
                <c:pt idx="6">
                  <c:v>661</c:v>
                </c:pt>
                <c:pt idx="7">
                  <c:v>654</c:v>
                </c:pt>
                <c:pt idx="8">
                  <c:v>493</c:v>
                </c:pt>
                <c:pt idx="9">
                  <c:v>219</c:v>
                </c:pt>
                <c:pt idx="10">
                  <c:v>212</c:v>
                </c:pt>
                <c:pt idx="11">
                  <c:v>51</c:v>
                </c:pt>
                <c:pt idx="12">
                  <c:v>24</c:v>
                </c:pt>
                <c:pt idx="13">
                  <c:v>242</c:v>
                </c:pt>
                <c:pt idx="14">
                  <c:v>177</c:v>
                </c:pt>
                <c:pt idx="15">
                  <c:v>122</c:v>
                </c:pt>
                <c:pt idx="16">
                  <c:v>22</c:v>
                </c:pt>
                <c:pt idx="17">
                  <c:v>10</c:v>
                </c:pt>
                <c:pt idx="18">
                  <c:v>61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108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30/11/2022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2269</c:v>
                </c:pt>
                <c:pt idx="1">
                  <c:v>1764</c:v>
                </c:pt>
                <c:pt idx="2">
                  <c:v>69</c:v>
                </c:pt>
                <c:pt idx="3">
                  <c:v>135</c:v>
                </c:pt>
                <c:pt idx="4">
                  <c:v>19</c:v>
                </c:pt>
                <c:pt idx="5">
                  <c:v>234</c:v>
                </c:pt>
                <c:pt idx="6">
                  <c:v>532</c:v>
                </c:pt>
                <c:pt idx="7">
                  <c:v>686</c:v>
                </c:pt>
                <c:pt idx="8">
                  <c:v>499</c:v>
                </c:pt>
                <c:pt idx="9">
                  <c:v>255</c:v>
                </c:pt>
                <c:pt idx="10">
                  <c:v>252</c:v>
                </c:pt>
                <c:pt idx="11">
                  <c:v>75</c:v>
                </c:pt>
                <c:pt idx="12">
                  <c:v>7</c:v>
                </c:pt>
                <c:pt idx="13">
                  <c:v>252</c:v>
                </c:pt>
                <c:pt idx="14">
                  <c:v>183</c:v>
                </c:pt>
                <c:pt idx="15">
                  <c:v>231</c:v>
                </c:pt>
                <c:pt idx="16">
                  <c:v>8</c:v>
                </c:pt>
                <c:pt idx="17">
                  <c:v>11</c:v>
                </c:pt>
                <c:pt idx="18">
                  <c:v>143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99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57F3F8-FBC9-4906-8264-468D7FBE2653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ABCA7BE-E4F2-4715-AAD6-05E92264CEB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A124CCC-8699-4B60-AE63-E463BCC2EB0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31C344F-5997-4C05-85D6-F87AA1A9F18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0F45226-A588-444C-AC8A-45C4BC6B127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C88662E-6A51-44D0-81A4-543EF035F01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26338A4-2E0D-448F-B12A-7C0CF049597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191C322-3DF7-46F1-B4AA-70948127E98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93F-43B2-AF72-31BB2717EA2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047D260-0A58-4F42-A9ED-51FA5819BB6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FAA-4A7D-8F49-07C25052A1F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A225E05-BCFF-4FA2-A5FE-DB9A5471B7F2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8FA-47F9-B88A-BD2C6F1CF5D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15719BA-6CE5-4E44-87CA-D361C23929C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075-4F55-810C-6EE25DB93A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12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454</c:v>
                </c:pt>
                <c:pt idx="8">
                  <c:v>388</c:v>
                </c:pt>
                <c:pt idx="9">
                  <c:v>658</c:v>
                </c:pt>
                <c:pt idx="10">
                  <c:v>652</c:v>
                </c:pt>
                <c:pt idx="11">
                  <c:v>6865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13"/>
                  <c:pt idx="0">
                    <c:v>0,5%</c:v>
                  </c:pt>
                  <c:pt idx="1">
                    <c:v>1,0%</c:v>
                  </c:pt>
                  <c:pt idx="2">
                    <c:v>1,4%</c:v>
                  </c:pt>
                  <c:pt idx="3">
                    <c:v>0,7%</c:v>
                  </c:pt>
                  <c:pt idx="4">
                    <c:v>1,0%</c:v>
                  </c:pt>
                  <c:pt idx="5">
                    <c:v>1,0%</c:v>
                  </c:pt>
                  <c:pt idx="6">
                    <c:v>0,9%</c:v>
                  </c:pt>
                  <c:pt idx="7">
                    <c:v>0,7%</c:v>
                  </c:pt>
                  <c:pt idx="8">
                    <c:v>0,6%</c:v>
                  </c:pt>
                  <c:pt idx="9">
                    <c:v>0,7%</c:v>
                  </c:pt>
                  <c:pt idx="12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03BC33DA-D968-4720-84C3-81D5882F7120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158AFD7-4854-49C6-86E1-65A90510C0B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DBEE02C-FC21-4729-A696-F1183F81E89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564AFFF-94C6-4400-A5E0-4B14597F3B9C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8FA-47F9-B88A-BD2C6F1CF5D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05BA480-FB7A-43B7-94ED-DE6BBA4A9249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7075-4F55-810C-6EE25DB93A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12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52</c:v>
                </c:pt>
                <c:pt idx="8">
                  <c:v>44</c:v>
                </c:pt>
                <c:pt idx="9">
                  <c:v>54</c:v>
                </c:pt>
                <c:pt idx="10">
                  <c:v>47</c:v>
                </c:pt>
                <c:pt idx="11">
                  <c:v>680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13"/>
                  <c:pt idx="12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2023'!$C$218:$C$229</c:f>
              <c:numCache>
                <c:formatCode>#,##0\ \ \ ;[Red]\(#,##0\)</c:formatCode>
                <c:ptCount val="11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  <c:pt idx="7">
                  <c:v>506</c:v>
                </c:pt>
                <c:pt idx="8">
                  <c:v>432</c:v>
                </c:pt>
                <c:pt idx="9">
                  <c:v>712</c:v>
                </c:pt>
                <c:pt idx="10">
                  <c:v>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2519</c:v>
                </c:pt>
                <c:pt idx="1">
                  <c:v>2260</c:v>
                </c:pt>
                <c:pt idx="2">
                  <c:v>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4808</c:v>
                </c:pt>
                <c:pt idx="1">
                  <c:v>38</c:v>
                </c:pt>
                <c:pt idx="2">
                  <c:v>2699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2978</c:v>
                </c:pt>
                <c:pt idx="1">
                  <c:v>1166</c:v>
                </c:pt>
                <c:pt idx="2">
                  <c:v>629</c:v>
                </c:pt>
                <c:pt idx="3">
                  <c:v>630</c:v>
                </c:pt>
                <c:pt idx="4">
                  <c:v>279</c:v>
                </c:pt>
                <c:pt idx="5">
                  <c:v>184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4281</c:v>
                </c:pt>
                <c:pt idx="1">
                  <c:v>1451</c:v>
                </c:pt>
                <c:pt idx="2">
                  <c:v>635</c:v>
                </c:pt>
                <c:pt idx="3">
                  <c:v>635</c:v>
                </c:pt>
                <c:pt idx="4">
                  <c:v>279</c:v>
                </c:pt>
                <c:pt idx="5">
                  <c:v>184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1303</c:v>
                </c:pt>
                <c:pt idx="1">
                  <c:v>285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"¢"#,##0.00\ \ ;[Red]\("¢"#,##0.00\)</c:formatCode>
                <c:ptCount val="3"/>
                <c:pt idx="0">
                  <c:v>19.426957052033899</c:v>
                </c:pt>
                <c:pt idx="1">
                  <c:v>18.013893858514688</c:v>
                </c:pt>
                <c:pt idx="2">
                  <c:v>22.865436105800637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493</c:v>
                </c:pt>
                <c:pt idx="1">
                  <c:v>653</c:v>
                </c:pt>
                <c:pt idx="2">
                  <c:v>643</c:v>
                </c:pt>
                <c:pt idx="3">
                  <c:v>398</c:v>
                </c:pt>
                <c:pt idx="4">
                  <c:v>1076</c:v>
                </c:pt>
                <c:pt idx="5">
                  <c:v>1228</c:v>
                </c:pt>
                <c:pt idx="6">
                  <c:v>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5" zoomScale="130" zoomScaleNormal="130" zoomScaleSheetLayoutView="85" workbookViewId="0">
      <selection activeCell="B35" sqref="B35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512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190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31" t="s">
        <v>165</v>
      </c>
    </row>
    <row r="10" spans="2:12" x14ac:dyDescent="0.3">
      <c r="B10" s="416" t="s">
        <v>166</v>
      </c>
    </row>
    <row r="11" spans="2:12" x14ac:dyDescent="0.3">
      <c r="B11" s="416" t="s">
        <v>167</v>
      </c>
    </row>
    <row r="12" spans="2:12" x14ac:dyDescent="0.3">
      <c r="B12" s="416" t="s">
        <v>168</v>
      </c>
    </row>
    <row r="13" spans="2:12" x14ac:dyDescent="0.3">
      <c r="B13" s="416" t="s">
        <v>170</v>
      </c>
    </row>
    <row r="14" spans="2:12" x14ac:dyDescent="0.3">
      <c r="B14" s="416" t="s">
        <v>171</v>
      </c>
    </row>
    <row r="15" spans="2:12" x14ac:dyDescent="0.3">
      <c r="B15" s="416" t="s">
        <v>172</v>
      </c>
    </row>
    <row r="16" spans="2:12" x14ac:dyDescent="0.3">
      <c r="B16" s="416" t="s">
        <v>173</v>
      </c>
    </row>
    <row r="17" spans="2:2" x14ac:dyDescent="0.3">
      <c r="B17" s="416" t="s">
        <v>174</v>
      </c>
    </row>
    <row r="18" spans="2:2" x14ac:dyDescent="0.3">
      <c r="B18" s="416" t="s">
        <v>200</v>
      </c>
    </row>
    <row r="19" spans="2:2" x14ac:dyDescent="0.3">
      <c r="B19" s="416" t="s">
        <v>201</v>
      </c>
    </row>
    <row r="20" spans="2:2" x14ac:dyDescent="0.3">
      <c r="B20" s="416" t="s">
        <v>178</v>
      </c>
    </row>
    <row r="21" spans="2:2" x14ac:dyDescent="0.3">
      <c r="B21" s="416" t="s">
        <v>179</v>
      </c>
    </row>
    <row r="22" spans="2:2" x14ac:dyDescent="0.3">
      <c r="B22" s="416" t="s">
        <v>180</v>
      </c>
    </row>
    <row r="23" spans="2:2" x14ac:dyDescent="0.3">
      <c r="B23" s="416" t="s">
        <v>191</v>
      </c>
    </row>
    <row r="24" spans="2:2" x14ac:dyDescent="0.3">
      <c r="B24" s="416" t="s">
        <v>258</v>
      </c>
    </row>
    <row r="25" spans="2:2" x14ac:dyDescent="0.3">
      <c r="B25" s="416" t="s">
        <v>184</v>
      </c>
    </row>
    <row r="26" spans="2:2" x14ac:dyDescent="0.3">
      <c r="B26" s="416" t="s">
        <v>185</v>
      </c>
    </row>
    <row r="27" spans="2:2" x14ac:dyDescent="0.3">
      <c r="B27" s="416" t="s">
        <v>188</v>
      </c>
    </row>
    <row r="28" spans="2:2" x14ac:dyDescent="0.3">
      <c r="B28" s="416" t="s">
        <v>326</v>
      </c>
    </row>
    <row r="29" spans="2:2" x14ac:dyDescent="0.3">
      <c r="B29" s="416" t="s">
        <v>271</v>
      </c>
    </row>
    <row r="30" spans="2:2" x14ac:dyDescent="0.3">
      <c r="B30" s="416" t="s">
        <v>290</v>
      </c>
    </row>
    <row r="31" spans="2:2" x14ac:dyDescent="0.3">
      <c r="B31" s="416" t="s">
        <v>291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210" zoomScale="115" zoomScaleNormal="115" zoomScaleSheetLayoutView="40" workbookViewId="0">
      <selection activeCell="B167" sqref="B167:D167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29" customWidth="1"/>
    <col min="4" max="4" width="27.7265625" style="429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12" t="s">
        <v>0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12" t="s">
        <v>279</v>
      </c>
      <c r="B2" s="712"/>
      <c r="C2" s="712"/>
      <c r="D2" s="712"/>
      <c r="E2" s="712"/>
      <c r="F2" s="712"/>
      <c r="G2" s="712"/>
      <c r="H2" s="712"/>
      <c r="I2" s="712"/>
      <c r="J2" s="712"/>
      <c r="K2" s="712"/>
      <c r="L2" s="712"/>
      <c r="M2" s="712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12" t="s">
        <v>512</v>
      </c>
      <c r="B3" s="712"/>
      <c r="C3" s="712"/>
      <c r="D3" s="712"/>
      <c r="E3" s="712"/>
      <c r="F3" s="712"/>
      <c r="G3" s="712"/>
      <c r="H3" s="712"/>
      <c r="I3" s="712"/>
      <c r="J3" s="712"/>
      <c r="K3" s="712"/>
      <c r="L3" s="712"/>
      <c r="M3" s="712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12" t="s">
        <v>1</v>
      </c>
      <c r="B4" s="712"/>
      <c r="C4" s="712"/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692" t="s">
        <v>165</v>
      </c>
      <c r="C11" s="692"/>
      <c r="D11" s="692"/>
      <c r="E11" s="682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31" t="s">
        <v>230</v>
      </c>
      <c r="C14" s="432">
        <v>2978</v>
      </c>
      <c r="D14" s="433">
        <v>26492972000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34" t="s">
        <v>231</v>
      </c>
      <c r="C15" s="432">
        <v>1166</v>
      </c>
      <c r="D15" s="433">
        <v>10113807000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32" t="s">
        <v>232</v>
      </c>
      <c r="C16" s="432">
        <v>629</v>
      </c>
      <c r="D16" s="433">
        <v>5364128000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32" t="s">
        <v>233</v>
      </c>
      <c r="C17" s="432">
        <v>630</v>
      </c>
      <c r="D17" s="433">
        <v>5082444000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32" t="s">
        <v>275</v>
      </c>
      <c r="C18" s="432">
        <v>279</v>
      </c>
      <c r="D18" s="433">
        <v>2034252000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32" t="s">
        <v>276</v>
      </c>
      <c r="C19" s="432">
        <v>184</v>
      </c>
      <c r="D19" s="433">
        <v>1199175000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32" t="s">
        <v>277</v>
      </c>
      <c r="C20" s="432">
        <v>80</v>
      </c>
      <c r="D20" s="433">
        <v>457701000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5">
      <c r="A21" s="16"/>
      <c r="B21" s="487" t="s">
        <v>6</v>
      </c>
      <c r="C21" s="428">
        <f>SUM(C14:C20)</f>
        <v>5946</v>
      </c>
      <c r="D21" s="485">
        <f>SUM(D14:D20)</f>
        <v>50744479000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35"/>
      <c r="G23" s="64"/>
      <c r="Y23" s="194">
        <f>+C14+C16</f>
        <v>3607</v>
      </c>
      <c r="Z23" s="171" t="s">
        <v>7</v>
      </c>
      <c r="AC23" s="17"/>
    </row>
    <row r="24" spans="1:35" ht="15" customHeight="1" x14ac:dyDescent="0.25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36"/>
      <c r="D25" s="436"/>
      <c r="E25" s="435"/>
      <c r="Y25" s="189"/>
      <c r="Z25" s="186"/>
      <c r="AA25" s="195"/>
    </row>
    <row r="26" spans="1:35" ht="15" customHeight="1" x14ac:dyDescent="0.25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5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5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5">
      <c r="A29" s="16"/>
      <c r="B29" s="692" t="s">
        <v>166</v>
      </c>
      <c r="C29" s="692"/>
      <c r="D29" s="692"/>
      <c r="E29" s="682"/>
      <c r="I29" s="3"/>
      <c r="J29" s="3"/>
      <c r="Y29" s="189"/>
      <c r="Z29" s="186"/>
      <c r="AA29" s="195"/>
    </row>
    <row r="30" spans="1:35" ht="15" customHeight="1" x14ac:dyDescent="0.25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5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32" t="s">
        <v>230</v>
      </c>
      <c r="C32" s="439">
        <v>1303</v>
      </c>
      <c r="D32" s="433">
        <v>28034427997.109886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40" t="s">
        <v>231</v>
      </c>
      <c r="C33" s="439">
        <v>285</v>
      </c>
      <c r="D33" s="433">
        <v>7910281779.090004</v>
      </c>
      <c r="F33" s="13"/>
      <c r="G33" s="3"/>
      <c r="I33" s="3"/>
      <c r="L33" s="23"/>
      <c r="M33" s="20"/>
      <c r="P33" s="23"/>
      <c r="V33" s="189">
        <f>+C32/C36</f>
        <v>0.81488430268918077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32" t="s">
        <v>232</v>
      </c>
      <c r="C34" s="439">
        <v>6</v>
      </c>
      <c r="D34" s="433">
        <v>201786844.16</v>
      </c>
      <c r="F34" s="13"/>
      <c r="G34" s="3"/>
      <c r="I34" s="3"/>
      <c r="L34" s="23"/>
      <c r="M34" s="20"/>
      <c r="P34" s="23"/>
      <c r="V34" s="189">
        <f>+C33/C36</f>
        <v>0.17823639774859287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35">
      <c r="A35" s="16"/>
      <c r="B35" s="432" t="s">
        <v>233</v>
      </c>
      <c r="C35" s="439">
        <v>5</v>
      </c>
      <c r="D35" s="433">
        <v>167778616.79000002</v>
      </c>
      <c r="F35" s="13"/>
      <c r="G35" s="3"/>
      <c r="I35" s="3"/>
      <c r="L35" s="23"/>
      <c r="M35" s="20"/>
      <c r="P35" s="23"/>
      <c r="V35" s="189">
        <f>C34/C36</f>
        <v>3.7523452157598499E-3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7" t="s">
        <v>6</v>
      </c>
      <c r="C36" s="428">
        <f>SUM(C32:C35)</f>
        <v>1599</v>
      </c>
      <c r="D36" s="485">
        <f>SUM(D32:D35)</f>
        <v>36314275237.149895</v>
      </c>
      <c r="E36" s="429"/>
      <c r="F36" s="13"/>
      <c r="G36" s="3"/>
      <c r="I36" s="3"/>
      <c r="L36" s="23"/>
      <c r="M36" s="20"/>
      <c r="P36" s="23"/>
      <c r="V36" s="189">
        <f>+C35/C36</f>
        <v>3.1269543464665416E-3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5">
      <c r="A40" s="16"/>
      <c r="B40" s="509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5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5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5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5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692" t="s">
        <v>167</v>
      </c>
      <c r="C49" s="692"/>
      <c r="D49" s="692"/>
      <c r="E49" s="682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31">
        <v>1</v>
      </c>
      <c r="C52" s="432">
        <f t="shared" ref="C52:D55" si="0">+C14+C32</f>
        <v>4281</v>
      </c>
      <c r="D52" s="433">
        <f t="shared" si="0"/>
        <v>54527399997.109886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34">
        <v>1.5</v>
      </c>
      <c r="C53" s="432">
        <f t="shared" si="0"/>
        <v>1451</v>
      </c>
      <c r="D53" s="433">
        <f t="shared" si="0"/>
        <v>18024088779.090004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32">
        <v>2</v>
      </c>
      <c r="C54" s="432">
        <f t="shared" si="0"/>
        <v>635</v>
      </c>
      <c r="D54" s="433">
        <f t="shared" si="0"/>
        <v>5565914844.1599998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32">
        <v>3</v>
      </c>
      <c r="C55" s="432">
        <f t="shared" si="0"/>
        <v>635</v>
      </c>
      <c r="D55" s="433">
        <f t="shared" si="0"/>
        <v>5250222616.79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32">
        <v>4</v>
      </c>
      <c r="C56" s="432">
        <f t="shared" ref="C56:D58" si="1">+C18</f>
        <v>279</v>
      </c>
      <c r="D56" s="433">
        <f t="shared" si="1"/>
        <v>2034252000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32">
        <v>5</v>
      </c>
      <c r="C57" s="432">
        <f t="shared" si="1"/>
        <v>184</v>
      </c>
      <c r="D57" s="433">
        <f t="shared" si="1"/>
        <v>1199175000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32">
        <v>6</v>
      </c>
      <c r="C58" s="432">
        <f t="shared" si="1"/>
        <v>80</v>
      </c>
      <c r="D58" s="433">
        <f t="shared" si="1"/>
        <v>457701000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7" t="s">
        <v>6</v>
      </c>
      <c r="C59" s="428">
        <f>SUM(C52:C58)</f>
        <v>7545</v>
      </c>
      <c r="D59" s="485">
        <f>SUM(D52:D58)</f>
        <v>87058754237.149887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5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5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5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5">
      <c r="A66" s="16"/>
      <c r="B66" s="692" t="s">
        <v>168</v>
      </c>
      <c r="C66" s="692"/>
      <c r="D66" s="692"/>
      <c r="E66" s="682"/>
      <c r="Y66" s="189"/>
      <c r="Z66" s="186"/>
      <c r="AA66" s="195"/>
    </row>
    <row r="67" spans="1:29" ht="15" customHeight="1" x14ac:dyDescent="0.25">
      <c r="A67" s="16"/>
      <c r="B67" s="437"/>
      <c r="C67" s="438"/>
      <c r="D67" s="438"/>
      <c r="E67" s="435"/>
      <c r="I67" s="3"/>
      <c r="J67" s="3"/>
      <c r="X67" s="713" t="s">
        <v>168</v>
      </c>
      <c r="Y67" s="713"/>
      <c r="Z67" s="713"/>
      <c r="AA67" s="195"/>
    </row>
    <row r="68" spans="1:29" ht="15" customHeight="1" x14ac:dyDescent="0.25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42" t="s">
        <v>53</v>
      </c>
      <c r="C69" s="439">
        <v>2519</v>
      </c>
      <c r="D69" s="433">
        <v>35473484163.309929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43" t="s">
        <v>54</v>
      </c>
      <c r="C70" s="439">
        <v>2260</v>
      </c>
      <c r="D70" s="433">
        <v>26703504655.279991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43" t="s">
        <v>55</v>
      </c>
      <c r="C71" s="439">
        <v>2766</v>
      </c>
      <c r="D71" s="433">
        <v>24881765418.560001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8" t="s">
        <v>6</v>
      </c>
      <c r="C72" s="428">
        <f>SUM(C69:C71)</f>
        <v>7545</v>
      </c>
      <c r="D72" s="485">
        <f>SUM(D69:D71)</f>
        <v>87058754237.149918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5">
      <c r="A76" s="16"/>
      <c r="B76" s="696" t="s">
        <v>347</v>
      </c>
      <c r="C76" s="696"/>
      <c r="D76" s="696"/>
      <c r="E76" s="687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5">
      <c r="A77" s="16"/>
      <c r="B77" s="684" t="s">
        <v>53</v>
      </c>
      <c r="C77" s="697" t="s">
        <v>348</v>
      </c>
      <c r="D77" s="697"/>
      <c r="E77" s="688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5">
      <c r="A78" s="16"/>
      <c r="B78" s="685" t="s">
        <v>54</v>
      </c>
      <c r="C78" s="698" t="s">
        <v>349</v>
      </c>
      <c r="D78" s="698"/>
      <c r="E78" s="689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82.5" customHeight="1" x14ac:dyDescent="0.25">
      <c r="A79" s="16"/>
      <c r="B79" s="685" t="s">
        <v>55</v>
      </c>
      <c r="C79" s="699" t="s">
        <v>350</v>
      </c>
      <c r="D79" s="699"/>
      <c r="E79" s="689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D81" s="68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692" t="s">
        <v>170</v>
      </c>
      <c r="C83" s="692"/>
      <c r="D83" s="692"/>
      <c r="E83" s="682"/>
      <c r="G83" s="32"/>
      <c r="H83" s="20"/>
      <c r="X83" s="186"/>
      <c r="Z83" s="186"/>
      <c r="AC83" s="17"/>
    </row>
    <row r="84" spans="1:29" x14ac:dyDescent="0.25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5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14" t="s">
        <v>170</v>
      </c>
      <c r="X85" s="714"/>
      <c r="Y85" s="714"/>
      <c r="AA85" s="20"/>
      <c r="AB85" s="17"/>
    </row>
    <row r="86" spans="1:29" ht="30" customHeight="1" x14ac:dyDescent="0.25">
      <c r="A86" s="16"/>
      <c r="B86" s="448" t="s">
        <v>122</v>
      </c>
      <c r="C86" s="439">
        <f t="shared" ref="C86:C92" si="2">+X87</f>
        <v>493</v>
      </c>
      <c r="D86" s="433">
        <f>+Y87/1000000</f>
        <v>3852.1469999999999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9" t="s">
        <v>123</v>
      </c>
      <c r="C87" s="439">
        <f t="shared" si="2"/>
        <v>653</v>
      </c>
      <c r="D87" s="433">
        <f t="shared" ref="D87:D92" si="3">+Y88/1000000</f>
        <v>5388.3770000000004</v>
      </c>
      <c r="G87" s="20"/>
      <c r="H87" s="20"/>
      <c r="L87" s="23"/>
      <c r="M87" s="20"/>
      <c r="P87" s="23"/>
      <c r="V87" s="186"/>
      <c r="W87" s="381" t="s">
        <v>122</v>
      </c>
      <c r="X87" s="382">
        <v>493</v>
      </c>
      <c r="Y87" s="383">
        <v>3852147000</v>
      </c>
      <c r="AA87" s="20"/>
      <c r="AB87" s="17"/>
    </row>
    <row r="88" spans="1:29" ht="30" customHeight="1" x14ac:dyDescent="0.35">
      <c r="B88" s="448" t="s">
        <v>14</v>
      </c>
      <c r="C88" s="439">
        <f t="shared" si="2"/>
        <v>643</v>
      </c>
      <c r="D88" s="433">
        <f t="shared" si="3"/>
        <v>5514.1840000000002</v>
      </c>
      <c r="G88" s="20"/>
      <c r="H88" s="20"/>
      <c r="L88" s="23"/>
      <c r="M88" s="20"/>
      <c r="P88" s="23"/>
      <c r="V88" s="186"/>
      <c r="W88" s="381" t="s">
        <v>123</v>
      </c>
      <c r="X88" s="382">
        <v>653</v>
      </c>
      <c r="Y88" s="383">
        <v>5388377000</v>
      </c>
      <c r="AA88" s="20"/>
      <c r="AB88" s="17"/>
    </row>
    <row r="89" spans="1:29" ht="30" customHeight="1" x14ac:dyDescent="0.35">
      <c r="A89" s="16"/>
      <c r="B89" s="439" t="s">
        <v>15</v>
      </c>
      <c r="C89" s="439">
        <f t="shared" si="2"/>
        <v>398</v>
      </c>
      <c r="D89" s="433">
        <f t="shared" si="3"/>
        <v>3381.7840000000001</v>
      </c>
      <c r="G89" s="20"/>
      <c r="H89" s="20"/>
      <c r="L89" s="23"/>
      <c r="M89" s="20"/>
      <c r="P89" s="23"/>
      <c r="V89" s="186"/>
      <c r="W89" s="381" t="s">
        <v>14</v>
      </c>
      <c r="X89" s="382">
        <v>643</v>
      </c>
      <c r="Y89" s="383">
        <v>5514184000</v>
      </c>
      <c r="AA89" s="20"/>
      <c r="AB89" s="17"/>
    </row>
    <row r="90" spans="1:29" ht="30" customHeight="1" x14ac:dyDescent="0.35">
      <c r="A90" s="16"/>
      <c r="B90" s="448" t="s">
        <v>16</v>
      </c>
      <c r="C90" s="439">
        <f t="shared" si="2"/>
        <v>1076</v>
      </c>
      <c r="D90" s="433">
        <f t="shared" si="3"/>
        <v>9296.7180000000008</v>
      </c>
      <c r="G90" s="20"/>
      <c r="H90" s="20"/>
      <c r="L90" s="23"/>
      <c r="M90" s="20"/>
      <c r="P90" s="23"/>
      <c r="V90" s="186"/>
      <c r="W90" s="381" t="s">
        <v>15</v>
      </c>
      <c r="X90" s="382">
        <v>398</v>
      </c>
      <c r="Y90" s="383">
        <v>3381784000</v>
      </c>
      <c r="AA90" s="20"/>
      <c r="AB90" s="17"/>
    </row>
    <row r="91" spans="1:29" ht="30" customHeight="1" x14ac:dyDescent="0.35">
      <c r="A91" s="16"/>
      <c r="B91" s="439" t="s">
        <v>18</v>
      </c>
      <c r="C91" s="439">
        <f t="shared" si="2"/>
        <v>1228</v>
      </c>
      <c r="D91" s="433">
        <f t="shared" si="3"/>
        <v>10699.007</v>
      </c>
      <c r="G91" s="20"/>
      <c r="H91" s="20"/>
      <c r="L91" s="23"/>
      <c r="M91" s="20"/>
      <c r="P91" s="23"/>
      <c r="V91" s="186"/>
      <c r="W91" s="381" t="s">
        <v>16</v>
      </c>
      <c r="X91" s="382">
        <v>1076</v>
      </c>
      <c r="Y91" s="383">
        <v>9296718000</v>
      </c>
      <c r="AA91" s="20"/>
      <c r="AB91" s="17"/>
    </row>
    <row r="92" spans="1:29" ht="30" customHeight="1" x14ac:dyDescent="0.35">
      <c r="A92" s="16"/>
      <c r="B92" s="448" t="s">
        <v>17</v>
      </c>
      <c r="C92" s="439">
        <f t="shared" si="2"/>
        <v>1455</v>
      </c>
      <c r="D92" s="433">
        <f t="shared" si="3"/>
        <v>12612.262000000001</v>
      </c>
      <c r="G92" s="20"/>
      <c r="H92" s="20"/>
      <c r="L92" s="23"/>
      <c r="M92" s="20"/>
      <c r="P92" s="23"/>
      <c r="V92" s="186"/>
      <c r="W92" s="381" t="s">
        <v>18</v>
      </c>
      <c r="X92" s="382">
        <v>1228</v>
      </c>
      <c r="Y92" s="383">
        <v>10699007000</v>
      </c>
      <c r="AA92" s="20"/>
      <c r="AB92" s="17"/>
    </row>
    <row r="93" spans="1:29" x14ac:dyDescent="0.35">
      <c r="A93" s="16"/>
      <c r="B93" s="489" t="s">
        <v>6</v>
      </c>
      <c r="C93" s="428">
        <f>SUM(C86:C92)</f>
        <v>5946</v>
      </c>
      <c r="D93" s="485">
        <f>SUM(D86:D92)</f>
        <v>50744.479000000007</v>
      </c>
      <c r="G93" s="20"/>
      <c r="H93" s="20"/>
      <c r="L93" s="23"/>
      <c r="M93" s="20"/>
      <c r="P93" s="23"/>
      <c r="V93" s="186"/>
      <c r="W93" s="381" t="s">
        <v>17</v>
      </c>
      <c r="X93" s="382">
        <v>1455</v>
      </c>
      <c r="Y93" s="383">
        <v>12612262000</v>
      </c>
      <c r="AA93" s="20"/>
      <c r="AB93" s="17"/>
    </row>
    <row r="94" spans="1:29" x14ac:dyDescent="0.25">
      <c r="A94" s="16"/>
      <c r="G94" s="20"/>
      <c r="H94" s="20"/>
      <c r="W94" s="298"/>
      <c r="X94" s="300">
        <f>SUM(X87:X93)</f>
        <v>5946</v>
      </c>
      <c r="Y94" s="299">
        <f>SUM(Y87:Y93)</f>
        <v>50744479000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692" t="s">
        <v>171</v>
      </c>
      <c r="C97" s="692"/>
      <c r="D97" s="692"/>
      <c r="E97" s="682"/>
      <c r="G97" s="32"/>
      <c r="H97" s="32"/>
      <c r="I97" s="32"/>
      <c r="J97" s="32"/>
      <c r="X97" s="715" t="s">
        <v>171</v>
      </c>
      <c r="Y97" s="715"/>
      <c r="Z97" s="715"/>
      <c r="AC97" s="17"/>
    </row>
    <row r="98" spans="1:31" ht="12.75" customHeight="1" x14ac:dyDescent="0.25">
      <c r="A98" s="27"/>
      <c r="B98" s="446"/>
      <c r="C98" s="447"/>
      <c r="D98" s="447"/>
      <c r="G98" s="32"/>
      <c r="H98" s="32"/>
      <c r="I98" s="32"/>
      <c r="J98" s="32"/>
      <c r="X98" s="715"/>
      <c r="Y98" s="715"/>
      <c r="Z98" s="715"/>
      <c r="AC98" s="17"/>
    </row>
    <row r="99" spans="1:31" ht="31.5" customHeight="1" x14ac:dyDescent="0.25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8" t="s">
        <v>122</v>
      </c>
      <c r="C100" s="439">
        <f t="shared" ref="C100:C106" si="4">+X100</f>
        <v>298</v>
      </c>
      <c r="D100" s="449">
        <f t="shared" ref="D100:D106" si="5">+Y100/1000000</f>
        <v>9115.6586019200004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298</v>
      </c>
      <c r="Y100" s="383">
        <v>9115658601.9200001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9" t="s">
        <v>123</v>
      </c>
      <c r="C101" s="439">
        <f t="shared" si="4"/>
        <v>319</v>
      </c>
      <c r="D101" s="449">
        <f t="shared" si="5"/>
        <v>7300.2592512299998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319</v>
      </c>
      <c r="Y101" s="383">
        <v>7300259251.2299995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8" t="s">
        <v>14</v>
      </c>
      <c r="C102" s="439">
        <f t="shared" si="4"/>
        <v>204</v>
      </c>
      <c r="D102" s="449">
        <f t="shared" si="5"/>
        <v>5598.7649022299993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204</v>
      </c>
      <c r="Y102" s="383">
        <v>5598764902.2299995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9" t="s">
        <v>15</v>
      </c>
      <c r="C103" s="439">
        <f t="shared" si="4"/>
        <v>100</v>
      </c>
      <c r="D103" s="449">
        <f t="shared" si="5"/>
        <v>1990.3625754000002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100</v>
      </c>
      <c r="Y103" s="383">
        <v>1990362575.4000001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8" t="s">
        <v>16</v>
      </c>
      <c r="C104" s="439">
        <f t="shared" si="4"/>
        <v>185</v>
      </c>
      <c r="D104" s="449">
        <f t="shared" si="5"/>
        <v>3107.4982575900003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185</v>
      </c>
      <c r="Y104" s="383">
        <v>3107498257.5900002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9" t="s">
        <v>18</v>
      </c>
      <c r="C105" s="439">
        <f t="shared" si="4"/>
        <v>346</v>
      </c>
      <c r="D105" s="449">
        <f t="shared" si="5"/>
        <v>6221.1071673999995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346</v>
      </c>
      <c r="Y105" s="383">
        <v>6221107167.3999996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8" t="s">
        <v>17</v>
      </c>
      <c r="C106" s="439">
        <f t="shared" si="4"/>
        <v>147</v>
      </c>
      <c r="D106" s="449">
        <f t="shared" si="5"/>
        <v>2980.6244813799999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147</v>
      </c>
      <c r="Y106" s="383">
        <v>2980624481.3800001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9" t="s">
        <v>6</v>
      </c>
      <c r="C107" s="428">
        <f>SUM(C100:C106)</f>
        <v>1599</v>
      </c>
      <c r="D107" s="485">
        <f>SUM(D100:D106)</f>
        <v>36314.275237149996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1599</v>
      </c>
      <c r="Y107" s="303">
        <f>SUM(Y100:Y106)</f>
        <v>36314275237.149994</v>
      </c>
      <c r="AA107" s="20"/>
      <c r="AB107" s="17"/>
      <c r="AE107" s="17"/>
    </row>
    <row r="108" spans="1:31" x14ac:dyDescent="0.25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692" t="s">
        <v>172</v>
      </c>
      <c r="C111" s="692"/>
      <c r="D111" s="692"/>
      <c r="E111" s="682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8" t="s">
        <v>122</v>
      </c>
      <c r="C114" s="439">
        <f>+C86+C100</f>
        <v>791</v>
      </c>
      <c r="D114" s="449">
        <f>+D86+D100</f>
        <v>12967.805601920001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9" t="s">
        <v>123</v>
      </c>
      <c r="C115" s="439">
        <f t="shared" ref="C115:C120" si="6">+C87+C101</f>
        <v>972</v>
      </c>
      <c r="D115" s="449">
        <f t="shared" ref="D115:D120" si="7">+D87+D101</f>
        <v>12688.63625123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8" t="s">
        <v>14</v>
      </c>
      <c r="C116" s="439">
        <f>+C88+C102</f>
        <v>847</v>
      </c>
      <c r="D116" s="449">
        <f t="shared" si="7"/>
        <v>11112.94890223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9" t="s">
        <v>15</v>
      </c>
      <c r="C117" s="439">
        <f t="shared" si="6"/>
        <v>498</v>
      </c>
      <c r="D117" s="449">
        <f t="shared" si="7"/>
        <v>5372.1465754000001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8" t="s">
        <v>16</v>
      </c>
      <c r="C118" s="439">
        <f t="shared" si="6"/>
        <v>1261</v>
      </c>
      <c r="D118" s="449">
        <f t="shared" si="7"/>
        <v>12404.21625759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9" t="s">
        <v>18</v>
      </c>
      <c r="C119" s="439">
        <f t="shared" si="6"/>
        <v>1574</v>
      </c>
      <c r="D119" s="449">
        <f t="shared" si="7"/>
        <v>16920.114167399999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8" t="s">
        <v>17</v>
      </c>
      <c r="C120" s="439">
        <f t="shared" si="6"/>
        <v>1602</v>
      </c>
      <c r="D120" s="449">
        <f t="shared" si="7"/>
        <v>15592.886481380001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91" t="s">
        <v>6</v>
      </c>
      <c r="C121" s="428">
        <f>SUM(C114:C120)</f>
        <v>7545</v>
      </c>
      <c r="D121" s="485">
        <f>SUM(D114:D120)</f>
        <v>87058.754237150002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693" t="s">
        <v>173</v>
      </c>
      <c r="C125" s="693"/>
      <c r="D125" s="693"/>
      <c r="E125" s="690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35">
      <c r="A128" s="16"/>
      <c r="B128" s="454" t="s">
        <v>20</v>
      </c>
      <c r="C128" s="439">
        <f>X134</f>
        <v>1638</v>
      </c>
      <c r="D128" s="449">
        <f>Y134/1000000</f>
        <v>29315.941531479999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326</v>
      </c>
      <c r="Y128">
        <v>2685416000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4" t="s">
        <v>21</v>
      </c>
      <c r="C129" s="439">
        <f>X129</f>
        <v>5020</v>
      </c>
      <c r="D129" s="449">
        <f>Y129/1000000</f>
        <v>47875.798576480003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5020</v>
      </c>
      <c r="Y129">
        <v>47875798576.480003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54" t="s">
        <v>22</v>
      </c>
      <c r="C130" s="439">
        <f>X132</f>
        <v>423</v>
      </c>
      <c r="D130" s="449">
        <f>Y132/1000000</f>
        <v>5571.4783804600002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24</v>
      </c>
      <c r="Y130">
        <v>228445000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54" t="s">
        <v>23</v>
      </c>
      <c r="C131" s="439">
        <f>X128</f>
        <v>326</v>
      </c>
      <c r="D131" s="449">
        <f>Y128/1000000</f>
        <v>2685.4160000000002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102</v>
      </c>
      <c r="Y131">
        <v>1102388000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54" t="s">
        <v>126</v>
      </c>
      <c r="C132" s="439">
        <f>X130+X131+X133</f>
        <v>138</v>
      </c>
      <c r="D132" s="449">
        <f>(Y130+Y131+Y133)/1000000</f>
        <v>1610.1197487300001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423</v>
      </c>
      <c r="Y132">
        <v>5571478380.46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12</v>
      </c>
      <c r="Y133" s="467">
        <v>279286748.73000002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1638</v>
      </c>
      <c r="Y134">
        <v>29315941531.48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92" t="s">
        <v>6</v>
      </c>
      <c r="C135" s="455">
        <f>SUM(C128:C134)</f>
        <v>7545</v>
      </c>
      <c r="D135" s="493">
        <f>SUM(D128:D134)</f>
        <v>87058.754237150002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692" t="s">
        <v>174</v>
      </c>
      <c r="C139" s="692"/>
      <c r="D139" s="692"/>
      <c r="E139" s="682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56" t="s">
        <v>26</v>
      </c>
      <c r="C142" s="439">
        <v>4808</v>
      </c>
      <c r="D142" s="449">
        <v>58227002437.110001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35">
      <c r="A143" s="16"/>
      <c r="B143" s="456" t="s">
        <v>303</v>
      </c>
      <c r="C143" s="439">
        <v>38</v>
      </c>
      <c r="D143" s="449">
        <v>400837013.69</v>
      </c>
      <c r="F143" s="13"/>
      <c r="H143" s="13"/>
      <c r="I143" s="13"/>
      <c r="L143" s="23"/>
      <c r="M143" s="20"/>
      <c r="O143" s="5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35">
      <c r="A144" s="16"/>
      <c r="B144" s="456" t="s">
        <v>27</v>
      </c>
      <c r="C144" s="439">
        <v>2699</v>
      </c>
      <c r="D144" s="449">
        <v>28430914786.349998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3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0" t="s">
        <v>6</v>
      </c>
      <c r="C146" s="455">
        <f>SUM(C142:C145)</f>
        <v>7545</v>
      </c>
      <c r="D146" s="493">
        <f>SUM(D142:D145)</f>
        <v>87058754237.149994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15" customHeight="1" x14ac:dyDescent="0.25">
      <c r="A148" s="16"/>
      <c r="B148" s="694" t="s">
        <v>175</v>
      </c>
      <c r="C148" s="694"/>
      <c r="D148" s="694"/>
      <c r="E148" s="691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694"/>
      <c r="C149" s="694"/>
      <c r="D149" s="694"/>
      <c r="E149" s="691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694"/>
      <c r="C150" s="694"/>
      <c r="D150" s="694"/>
      <c r="E150" s="691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5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5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5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5">
      <c r="A156" s="27"/>
      <c r="B156" s="692" t="s">
        <v>200</v>
      </c>
      <c r="C156" s="692"/>
      <c r="D156" s="692"/>
      <c r="E156" s="683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0.5683233929754804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133</v>
      </c>
      <c r="C159" s="439">
        <v>4288</v>
      </c>
      <c r="D159" s="449">
        <v>47576747984.800087</v>
      </c>
      <c r="G159" s="20"/>
      <c r="H159" s="20"/>
      <c r="I159" s="13"/>
      <c r="L159" s="23"/>
      <c r="M159" s="20"/>
      <c r="P159" s="23"/>
      <c r="V159" s="189">
        <f>+C160/C163</f>
        <v>0.37495029821073561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134</v>
      </c>
      <c r="C160" s="439">
        <v>2829</v>
      </c>
      <c r="D160" s="449">
        <v>33862308351.709999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5.672630881378396E-2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17" t="s">
        <v>132</v>
      </c>
      <c r="C161" s="439">
        <v>428</v>
      </c>
      <c r="D161" s="449">
        <v>5619697900.6400003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7545</v>
      </c>
      <c r="D163" s="493">
        <f>SUM(D159:D162)</f>
        <v>87058754237.150085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87058705440.811996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695" t="s">
        <v>312</v>
      </c>
      <c r="C166" s="695"/>
      <c r="D166" s="695"/>
      <c r="E166" s="691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5">
      <c r="A167" s="305"/>
      <c r="B167" s="694" t="s">
        <v>175</v>
      </c>
      <c r="C167" s="694"/>
      <c r="D167" s="694"/>
      <c r="E167" s="691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716" t="s">
        <v>201</v>
      </c>
      <c r="C169" s="716"/>
      <c r="D169" s="716"/>
      <c r="E169" s="716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153</v>
      </c>
      <c r="C171" s="710" t="s">
        <v>133</v>
      </c>
      <c r="D171" s="742"/>
      <c r="E171" s="710" t="s">
        <v>134</v>
      </c>
      <c r="F171" s="711"/>
      <c r="G171" s="710" t="s">
        <v>132</v>
      </c>
      <c r="H171" s="711"/>
      <c r="I171" s="710" t="s">
        <v>136</v>
      </c>
      <c r="J171" s="711"/>
      <c r="K171" s="710" t="s">
        <v>6</v>
      </c>
      <c r="L171" s="711"/>
      <c r="M171" s="30"/>
      <c r="W171" s="216"/>
      <c r="X171" s="734"/>
      <c r="Y171" s="734"/>
      <c r="Z171" s="734"/>
      <c r="AA171" s="734"/>
      <c r="AB171" s="732"/>
      <c r="AC171" s="732"/>
      <c r="AD171" s="732"/>
      <c r="AE171" s="732"/>
      <c r="AF171" s="733"/>
      <c r="AG171" s="733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23" t="s">
        <v>154</v>
      </c>
      <c r="C173" s="524">
        <v>76</v>
      </c>
      <c r="D173" s="525">
        <v>621.56399999999996</v>
      </c>
      <c r="E173" s="526">
        <v>191</v>
      </c>
      <c r="F173" s="153">
        <v>1571.893</v>
      </c>
      <c r="G173" s="152">
        <v>59</v>
      </c>
      <c r="H173" s="153">
        <v>491.959</v>
      </c>
      <c r="I173" s="152">
        <v>0</v>
      </c>
      <c r="J173" s="154">
        <v>0</v>
      </c>
      <c r="K173" s="152">
        <v>326</v>
      </c>
      <c r="L173" s="153">
        <v>2685.4159999999997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23" t="s">
        <v>155</v>
      </c>
      <c r="C174" s="524">
        <v>930</v>
      </c>
      <c r="D174" s="525">
        <v>14378.032012190002</v>
      </c>
      <c r="E174" s="526">
        <v>646</v>
      </c>
      <c r="F174" s="153">
        <v>13451.37201302999</v>
      </c>
      <c r="G174" s="152">
        <v>62</v>
      </c>
      <c r="H174" s="153">
        <v>1486.5375062600001</v>
      </c>
      <c r="I174" s="152">
        <v>0</v>
      </c>
      <c r="J174" s="154">
        <v>0</v>
      </c>
      <c r="K174" s="152">
        <v>1638</v>
      </c>
      <c r="L174" s="153">
        <v>29315.941531479992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3.5" x14ac:dyDescent="0.25">
      <c r="A175" s="42"/>
      <c r="B175" s="523" t="s">
        <v>216</v>
      </c>
      <c r="C175" s="524">
        <v>6</v>
      </c>
      <c r="D175" s="525">
        <v>148.32262657999999</v>
      </c>
      <c r="E175" s="526">
        <v>5</v>
      </c>
      <c r="F175" s="153">
        <v>104.01319516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12</v>
      </c>
      <c r="L175" s="153">
        <v>279.28674873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23" t="s">
        <v>156</v>
      </c>
      <c r="C176" s="524">
        <v>254</v>
      </c>
      <c r="D176" s="525">
        <v>3291.5985146800008</v>
      </c>
      <c r="E176" s="526">
        <v>164</v>
      </c>
      <c r="F176" s="153">
        <v>2125.0174775499995</v>
      </c>
      <c r="G176" s="152">
        <v>5</v>
      </c>
      <c r="H176" s="153">
        <v>154.86238822999999</v>
      </c>
      <c r="I176" s="152">
        <v>0</v>
      </c>
      <c r="J176" s="154">
        <v>0</v>
      </c>
      <c r="K176" s="152">
        <v>423</v>
      </c>
      <c r="L176" s="153">
        <v>5571.4783804600002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23" t="s">
        <v>157</v>
      </c>
      <c r="C177" s="524">
        <v>2939</v>
      </c>
      <c r="D177" s="525">
        <v>28234.865831349998</v>
      </c>
      <c r="E177" s="526">
        <v>1781</v>
      </c>
      <c r="F177" s="153">
        <v>16190.024665969999</v>
      </c>
      <c r="G177" s="152">
        <v>300</v>
      </c>
      <c r="H177" s="153">
        <v>3450.9080791600009</v>
      </c>
      <c r="I177" s="152">
        <v>0</v>
      </c>
      <c r="J177" s="154">
        <v>0</v>
      </c>
      <c r="K177" s="152">
        <v>5020</v>
      </c>
      <c r="L177" s="153">
        <v>47875.798576479996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23" t="s">
        <v>158</v>
      </c>
      <c r="C178" s="524">
        <v>13</v>
      </c>
      <c r="D178" s="525">
        <v>126.952</v>
      </c>
      <c r="E178" s="526">
        <v>11</v>
      </c>
      <c r="F178" s="153">
        <v>101.49299999999999</v>
      </c>
      <c r="G178" s="152">
        <v>0</v>
      </c>
      <c r="H178" s="153">
        <v>0</v>
      </c>
      <c r="I178" s="152">
        <v>0</v>
      </c>
      <c r="J178" s="154">
        <v>0</v>
      </c>
      <c r="K178" s="152">
        <v>24</v>
      </c>
      <c r="L178" s="153">
        <v>228.44499999999999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23" t="s">
        <v>159</v>
      </c>
      <c r="C179" s="524">
        <v>70</v>
      </c>
      <c r="D179" s="525">
        <v>775.41300000000001</v>
      </c>
      <c r="E179" s="524">
        <v>31</v>
      </c>
      <c r="F179" s="153">
        <v>318.495</v>
      </c>
      <c r="G179" s="152">
        <v>1</v>
      </c>
      <c r="H179" s="151">
        <v>8.48</v>
      </c>
      <c r="I179" s="152">
        <v>0</v>
      </c>
      <c r="J179" s="154">
        <v>0</v>
      </c>
      <c r="K179" s="152">
        <v>102</v>
      </c>
      <c r="L179" s="153">
        <v>1102.3879999999999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29" x14ac:dyDescent="0.25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30" t="s">
        <v>298</v>
      </c>
      <c r="C182" s="531">
        <v>4288</v>
      </c>
      <c r="D182" s="532">
        <v>47576.7479848</v>
      </c>
      <c r="E182" s="531">
        <v>2829</v>
      </c>
      <c r="F182" s="127">
        <v>33862.308351709995</v>
      </c>
      <c r="G182" s="126">
        <v>428</v>
      </c>
      <c r="H182" s="127">
        <v>5619.6979006400006</v>
      </c>
      <c r="I182" s="126">
        <v>0</v>
      </c>
      <c r="J182" s="128">
        <v>0</v>
      </c>
      <c r="K182" s="161">
        <v>7545</v>
      </c>
      <c r="L182" s="128">
        <v>87058.754237150002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5">
      <c r="A185" s="27"/>
      <c r="B185" s="716" t="s">
        <v>218</v>
      </c>
      <c r="C185" s="716"/>
      <c r="D185" s="716"/>
      <c r="E185" s="716"/>
      <c r="F185" s="446" t="s">
        <v>325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5" customHeight="1" x14ac:dyDescent="0.25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5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5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5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5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5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5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customHeight="1" x14ac:dyDescent="0.35">
      <c r="A195" s="16"/>
      <c r="B195" s="456" t="s">
        <v>37</v>
      </c>
      <c r="C195" s="439">
        <v>0</v>
      </c>
      <c r="D195" s="449">
        <v>0</v>
      </c>
      <c r="F195" s="38" t="s">
        <v>37</v>
      </c>
      <c r="G195" s="37">
        <v>12</v>
      </c>
      <c r="H195" s="37">
        <v>2</v>
      </c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customHeight="1" x14ac:dyDescent="0.35">
      <c r="A196" s="16"/>
      <c r="B196" s="456" t="s">
        <v>41</v>
      </c>
      <c r="C196" s="536">
        <v>0</v>
      </c>
      <c r="D196" s="517">
        <v>0</v>
      </c>
      <c r="F196" s="38" t="s">
        <v>41</v>
      </c>
      <c r="G196" s="37">
        <v>10</v>
      </c>
      <c r="H196" s="37">
        <v>0</v>
      </c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customHeight="1" x14ac:dyDescent="0.25">
      <c r="A197" s="16"/>
      <c r="B197" s="456" t="s">
        <v>39</v>
      </c>
      <c r="C197" s="536">
        <v>0</v>
      </c>
      <c r="D197" s="517">
        <v>0</v>
      </c>
      <c r="F197" s="38" t="s">
        <v>39</v>
      </c>
      <c r="G197" s="37">
        <v>14</v>
      </c>
      <c r="H197" s="37">
        <v>0</v>
      </c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customHeight="1" x14ac:dyDescent="0.35">
      <c r="A198" s="16"/>
      <c r="B198" s="456" t="s">
        <v>40</v>
      </c>
      <c r="C198" s="536">
        <v>0</v>
      </c>
      <c r="D198" s="517">
        <v>0</v>
      </c>
      <c r="F198" s="38" t="s">
        <v>40</v>
      </c>
      <c r="G198" s="37">
        <v>2</v>
      </c>
      <c r="H198" s="37">
        <v>0</v>
      </c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3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5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126</v>
      </c>
      <c r="H200" s="36">
        <f>SUM(H188:H199)</f>
        <v>12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35" t="s">
        <v>264</v>
      </c>
      <c r="C205" s="735"/>
      <c r="D205" s="735"/>
      <c r="E205" s="735"/>
      <c r="J205" s="41"/>
      <c r="K205" s="66"/>
      <c r="L205" s="131"/>
      <c r="AC205" s="17"/>
    </row>
    <row r="206" spans="1:40" ht="18" customHeight="1" x14ac:dyDescent="0.25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5">
      <c r="A207" s="16"/>
      <c r="B207" s="538"/>
      <c r="C207" s="721" t="s">
        <v>164</v>
      </c>
      <c r="D207" s="722"/>
      <c r="E207" s="738" t="s">
        <v>164</v>
      </c>
      <c r="F207" s="739"/>
      <c r="G207" s="725"/>
      <c r="H207" s="726"/>
      <c r="K207" s="738" t="s">
        <v>161</v>
      </c>
      <c r="L207" s="739"/>
      <c r="M207" s="738" t="s">
        <v>161</v>
      </c>
      <c r="N207" s="739"/>
      <c r="P207" s="23"/>
      <c r="Q207" s="20"/>
      <c r="X207" s="226"/>
    </row>
    <row r="208" spans="1:40" ht="25.5" customHeight="1" x14ac:dyDescent="0.25">
      <c r="A208" s="16"/>
      <c r="B208" s="539"/>
      <c r="C208" s="719" t="s">
        <v>517</v>
      </c>
      <c r="D208" s="720"/>
      <c r="E208" s="719" t="s">
        <v>518</v>
      </c>
      <c r="F208" s="720"/>
      <c r="G208" s="723" t="s">
        <v>272</v>
      </c>
      <c r="H208" s="724"/>
      <c r="I208" s="73"/>
      <c r="K208" s="719" t="s">
        <v>517</v>
      </c>
      <c r="L208" s="720"/>
      <c r="M208" s="736" t="s">
        <v>518</v>
      </c>
      <c r="N208" s="737"/>
      <c r="O208" s="740" t="s">
        <v>272</v>
      </c>
      <c r="P208" s="741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30" t="s">
        <v>164</v>
      </c>
      <c r="AI208" s="730"/>
      <c r="AJ208" s="730"/>
      <c r="AL208" s="730" t="s">
        <v>161</v>
      </c>
      <c r="AM208" s="730"/>
      <c r="AN208" s="730"/>
    </row>
    <row r="209" spans="1:40" ht="15" customHeight="1" x14ac:dyDescent="0.25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361</v>
      </c>
      <c r="H209" s="379" t="s">
        <v>362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361</v>
      </c>
      <c r="P209" s="379" t="s">
        <v>362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5">
      <c r="A210" s="16"/>
      <c r="B210" s="543" t="s">
        <v>146</v>
      </c>
      <c r="C210" s="613">
        <v>5701</v>
      </c>
      <c r="D210" s="162">
        <v>8.5592594443097703</v>
      </c>
      <c r="E210" s="625">
        <v>6246</v>
      </c>
      <c r="F210" s="162">
        <v>8.4978932116554589</v>
      </c>
      <c r="G210" s="71">
        <f>C210-E210</f>
        <v>-545</v>
      </c>
      <c r="H210" s="426">
        <f>D210-F210</f>
        <v>6.1366232654311403E-2</v>
      </c>
      <c r="I210" s="73"/>
      <c r="J210" s="95" t="s">
        <v>146</v>
      </c>
      <c r="K210" s="613">
        <v>5946</v>
      </c>
      <c r="L210" s="162">
        <v>8.5342211570803919</v>
      </c>
      <c r="M210" s="613">
        <v>6412</v>
      </c>
      <c r="N210" s="162">
        <v>8.2842291016843426</v>
      </c>
      <c r="O210" s="71">
        <f>K210-M210</f>
        <v>-466</v>
      </c>
      <c r="P210" s="162">
        <f>L210-N210</f>
        <v>0.2499920553960493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43" t="s">
        <v>163</v>
      </c>
      <c r="C211" s="613">
        <v>1430</v>
      </c>
      <c r="D211" s="162">
        <v>21.622976790286717</v>
      </c>
      <c r="E211" s="625">
        <v>1482</v>
      </c>
      <c r="F211" s="162">
        <v>19.770621154176791</v>
      </c>
      <c r="G211" s="71">
        <f>C211-E211</f>
        <v>-52</v>
      </c>
      <c r="H211" s="426">
        <f>D211-F211</f>
        <v>1.8523556361099267</v>
      </c>
      <c r="I211" s="73"/>
      <c r="J211" s="95" t="s">
        <v>163</v>
      </c>
      <c r="K211" s="613">
        <v>1599</v>
      </c>
      <c r="L211" s="162">
        <v>22.710616158317702</v>
      </c>
      <c r="M211" s="613">
        <v>1396</v>
      </c>
      <c r="N211" s="162">
        <v>18.140076899656158</v>
      </c>
      <c r="O211" s="420">
        <f>K211-M211</f>
        <v>203</v>
      </c>
      <c r="P211" s="162">
        <f>L211-N211</f>
        <v>4.5705392586615439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44" t="s">
        <v>6</v>
      </c>
      <c r="C212" s="138">
        <f>SUM(C210:C211)</f>
        <v>7131</v>
      </c>
      <c r="D212" s="545"/>
      <c r="E212" s="626">
        <f>SUM(E210:E211)</f>
        <v>7728</v>
      </c>
      <c r="F212" s="13"/>
      <c r="G212" s="3"/>
      <c r="J212" s="39" t="s">
        <v>6</v>
      </c>
      <c r="K212" s="138">
        <f>SUM(K210:K211)</f>
        <v>7545</v>
      </c>
      <c r="L212" s="23"/>
      <c r="M212" s="138">
        <f>SUM(M210:M211)</f>
        <v>7808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5">
      <c r="A214" s="16"/>
      <c r="B214" s="512"/>
      <c r="C214" s="456"/>
      <c r="D214" s="604"/>
      <c r="E214" s="547"/>
      <c r="I214" s="380"/>
      <c r="J214" s="68"/>
      <c r="K214" s="22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5">
      <c r="A215" s="27"/>
      <c r="B215" s="716" t="s">
        <v>180</v>
      </c>
      <c r="C215" s="716"/>
      <c r="D215" s="716"/>
      <c r="E215" s="716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3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3">
      <c r="A219" s="16"/>
      <c r="B219" s="456" t="s">
        <v>32</v>
      </c>
      <c r="C219" s="536">
        <v>679</v>
      </c>
      <c r="D219" s="449">
        <v>10971.11776248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31"/>
      <c r="AI219" s="731"/>
    </row>
    <row r="220" spans="1:40" ht="21" customHeight="1" x14ac:dyDescent="0.3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674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3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3">
      <c r="A222" s="16"/>
      <c r="B222" s="456" t="s">
        <v>35</v>
      </c>
      <c r="C222" s="536">
        <v>852</v>
      </c>
      <c r="D222" s="449">
        <v>10760.897598269999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31"/>
      <c r="AI222" s="731"/>
    </row>
    <row r="223" spans="1:40" ht="21" customHeight="1" x14ac:dyDescent="0.3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3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customHeight="1" x14ac:dyDescent="0.3">
      <c r="A225" s="16"/>
      <c r="B225" s="456" t="s">
        <v>37</v>
      </c>
      <c r="C225" s="536">
        <v>506</v>
      </c>
      <c r="D225" s="449">
        <v>5153.0963441499998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31"/>
      <c r="AI225" s="731"/>
    </row>
    <row r="226" spans="1:36" ht="21" customHeight="1" x14ac:dyDescent="0.3">
      <c r="A226" s="16"/>
      <c r="B226" s="456" t="s">
        <v>41</v>
      </c>
      <c r="C226" s="536">
        <v>432</v>
      </c>
      <c r="D226" s="449">
        <v>4251.1216090099997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customHeight="1" x14ac:dyDescent="0.3">
      <c r="A227" s="16"/>
      <c r="B227" s="456" t="s">
        <v>39</v>
      </c>
      <c r="C227" s="536">
        <v>712</v>
      </c>
      <c r="D227" s="449">
        <v>6996.68883035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customHeight="1" x14ac:dyDescent="0.3">
      <c r="A228" s="16"/>
      <c r="B228" s="456" t="s">
        <v>40</v>
      </c>
      <c r="C228" s="536">
        <v>699</v>
      </c>
      <c r="D228" s="449">
        <v>7798.2448570200004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31"/>
      <c r="AI228" s="731"/>
    </row>
    <row r="229" spans="1:36" ht="21" hidden="1" customHeight="1" x14ac:dyDescent="0.3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7545</v>
      </c>
      <c r="D230" s="551">
        <f>D218+D219+D220+D221+D222+D223+D224+D225+D226+D227+D228+D229</f>
        <v>87058.754237150017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92" t="s">
        <v>245</v>
      </c>
      <c r="C241" s="692"/>
      <c r="D241" s="692"/>
      <c r="E241" s="692"/>
      <c r="F241" s="716"/>
      <c r="G241" s="716"/>
      <c r="H241" s="716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55"/>
      <c r="C243" s="708" t="s">
        <v>519</v>
      </c>
      <c r="D243" s="709"/>
      <c r="E243" s="708" t="s">
        <v>520</v>
      </c>
      <c r="F243" s="709"/>
      <c r="G243" s="20"/>
      <c r="X243" s="707" t="s">
        <v>302</v>
      </c>
      <c r="Y243" s="707"/>
      <c r="Z243" s="707"/>
      <c r="AA243" s="707"/>
      <c r="AB243" s="47"/>
      <c r="AC243" s="707" t="s">
        <v>299</v>
      </c>
      <c r="AD243" s="707"/>
      <c r="AE243" s="707"/>
      <c r="AF243" s="707"/>
      <c r="AI243" s="26"/>
    </row>
    <row r="244" spans="1:37" ht="26.25" customHeight="1" x14ac:dyDescent="0.3">
      <c r="A244" s="16"/>
      <c r="B244" s="556" t="s">
        <v>160</v>
      </c>
      <c r="C244" s="634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3">
      <c r="A245" s="16"/>
      <c r="B245" s="559" t="s">
        <v>146</v>
      </c>
      <c r="C245" s="635">
        <v>551</v>
      </c>
      <c r="D245" s="433">
        <v>8.4674156079854814</v>
      </c>
      <c r="E245" s="536">
        <v>658</v>
      </c>
      <c r="F245" s="433">
        <v>8.7789680851063832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48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147</v>
      </c>
      <c r="C246" s="635">
        <v>148</v>
      </c>
      <c r="D246" s="433">
        <v>21.166884169054054</v>
      </c>
      <c r="E246" s="536">
        <v>71</v>
      </c>
      <c r="F246" s="433">
        <v>19.096080081830987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48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6">
        <f>SUM(C245:C246)</f>
        <v>699</v>
      </c>
      <c r="D247" s="562"/>
      <c r="E247" s="563">
        <f>+E246+E245</f>
        <v>729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716" t="s">
        <v>278</v>
      </c>
      <c r="C266" s="716"/>
      <c r="D266" s="716"/>
      <c r="E266" s="716"/>
      <c r="F266" s="716"/>
      <c r="G266" s="716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3">
      <c r="A271" s="49"/>
      <c r="B271" s="439" t="s">
        <v>149</v>
      </c>
      <c r="C271" s="429">
        <f>+X271</f>
        <v>59</v>
      </c>
      <c r="D271" s="433">
        <f t="shared" ref="D271:D273" si="8">+Y271</f>
        <v>19.426957052033899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59</v>
      </c>
      <c r="Y271" s="255">
        <f>(Z271/X271)/1000000</f>
        <v>19.426957052033899</v>
      </c>
      <c r="Z271" s="255">
        <v>1146190466.0699999</v>
      </c>
      <c r="AB271" s="79"/>
    </row>
    <row r="272" spans="1:29" s="3" customFormat="1" ht="21" customHeight="1" x14ac:dyDescent="0.3">
      <c r="A272" s="49"/>
      <c r="B272" s="439" t="s">
        <v>150</v>
      </c>
      <c r="C272" s="429">
        <f>+X272</f>
        <v>10</v>
      </c>
      <c r="D272" s="433">
        <f t="shared" si="8"/>
        <v>18.013893858514688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10</v>
      </c>
      <c r="Y272" s="255">
        <f>(Z272/X272)/1000000</f>
        <v>18.013893858514688</v>
      </c>
      <c r="Z272" s="255">
        <v>180138938.5851469</v>
      </c>
      <c r="AB272" s="79"/>
    </row>
    <row r="273" spans="1:29" s="3" customFormat="1" ht="21" customHeight="1" x14ac:dyDescent="0.3">
      <c r="A273" s="49"/>
      <c r="B273" s="439" t="s">
        <v>151</v>
      </c>
      <c r="C273" s="429">
        <f>+X273</f>
        <v>79</v>
      </c>
      <c r="D273" s="433">
        <f t="shared" si="8"/>
        <v>22.865436105800637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79</v>
      </c>
      <c r="Y273" s="255">
        <f>(Z273/X273)/1000000</f>
        <v>22.865436105800637</v>
      </c>
      <c r="Z273" s="255">
        <v>1806369452.3582504</v>
      </c>
      <c r="AB273" s="79"/>
    </row>
    <row r="274" spans="1:29" ht="15.75" customHeight="1" x14ac:dyDescent="0.3">
      <c r="A274" s="16"/>
      <c r="B274" s="567" t="s">
        <v>29</v>
      </c>
      <c r="C274" s="430">
        <f>SUM(C271:C273)</f>
        <v>148</v>
      </c>
      <c r="D274" s="493">
        <f>SUM(D271:D273)</f>
        <v>60.306287016349231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148</v>
      </c>
      <c r="Y274" s="258"/>
      <c r="Z274" s="258">
        <f>SUM(Z271:Z273)</f>
        <v>3132698857.0133972</v>
      </c>
      <c r="AA274" s="20"/>
      <c r="AB274" s="17"/>
    </row>
    <row r="275" spans="1:29" ht="15.75" customHeight="1" x14ac:dyDescent="0.3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35"/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11"/>
      <c r="J278" s="80"/>
      <c r="Y278" s="241"/>
      <c r="Z278" s="208"/>
      <c r="AA278" s="207"/>
      <c r="AC278" s="17"/>
    </row>
    <row r="279" spans="1:29" ht="15.75" customHeight="1" x14ac:dyDescent="0.25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5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5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717" t="s">
        <v>184</v>
      </c>
      <c r="C287" s="717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46"/>
      <c r="C289" s="728" t="s">
        <v>52</v>
      </c>
      <c r="D289" s="729"/>
      <c r="E289" s="728" t="s">
        <v>181</v>
      </c>
      <c r="F289" s="729"/>
      <c r="G289" s="728" t="s">
        <v>379</v>
      </c>
      <c r="H289" s="729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62" t="s">
        <v>28</v>
      </c>
      <c r="C290" s="663" t="s">
        <v>58</v>
      </c>
      <c r="D290" s="664" t="s">
        <v>113</v>
      </c>
      <c r="E290" s="663" t="s">
        <v>58</v>
      </c>
      <c r="F290" s="665" t="s">
        <v>113</v>
      </c>
      <c r="G290" s="666" t="s">
        <v>380</v>
      </c>
      <c r="H290" s="623" t="s">
        <v>381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5">
      <c r="A291" s="16"/>
      <c r="B291" s="659" t="s">
        <v>59</v>
      </c>
      <c r="C291" s="660">
        <v>297</v>
      </c>
      <c r="D291" s="661">
        <v>2557.7069999999999</v>
      </c>
      <c r="E291" s="660">
        <v>121</v>
      </c>
      <c r="F291" s="661">
        <v>2351.1684982299998</v>
      </c>
      <c r="G291" s="660">
        <v>418</v>
      </c>
      <c r="H291" s="661">
        <v>4908.8754982299997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49999999999999" customHeight="1" x14ac:dyDescent="0.25">
      <c r="A292" s="16"/>
      <c r="B292" s="652" t="s">
        <v>32</v>
      </c>
      <c r="C292" s="653">
        <v>766</v>
      </c>
      <c r="D292" s="654">
        <v>6635.8459999999995</v>
      </c>
      <c r="E292" s="660">
        <v>57</v>
      </c>
      <c r="F292" s="661">
        <v>1024.9295968200001</v>
      </c>
      <c r="G292" s="660">
        <v>823</v>
      </c>
      <c r="H292" s="661">
        <v>7660.7755968199999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5">
      <c r="A293" s="16"/>
      <c r="B293" s="652" t="s">
        <v>33</v>
      </c>
      <c r="C293" s="653">
        <v>348</v>
      </c>
      <c r="D293" s="654">
        <v>2957.2510000000002</v>
      </c>
      <c r="E293" s="660">
        <v>288</v>
      </c>
      <c r="F293" s="661">
        <v>8070.1585705799998</v>
      </c>
      <c r="G293" s="660">
        <v>636</v>
      </c>
      <c r="H293" s="661">
        <v>11027.409570579999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5">
      <c r="A294" s="16"/>
      <c r="B294" s="652" t="s">
        <v>34</v>
      </c>
      <c r="C294" s="653">
        <v>267</v>
      </c>
      <c r="D294" s="654">
        <v>2243.5749999999998</v>
      </c>
      <c r="E294" s="660">
        <v>18</v>
      </c>
      <c r="F294" s="661">
        <v>360.38378519000003</v>
      </c>
      <c r="G294" s="660">
        <v>285</v>
      </c>
      <c r="H294" s="661">
        <v>2603.9587851899996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5">
      <c r="A295" s="16"/>
      <c r="B295" s="652" t="s">
        <v>35</v>
      </c>
      <c r="C295" s="653">
        <v>603</v>
      </c>
      <c r="D295" s="654">
        <v>5146.2849999999999</v>
      </c>
      <c r="E295" s="653">
        <v>132</v>
      </c>
      <c r="F295" s="654">
        <v>2118.2590715900001</v>
      </c>
      <c r="G295" s="660">
        <v>735</v>
      </c>
      <c r="H295" s="661">
        <v>7264.5440715900004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5">
      <c r="A296" s="16"/>
      <c r="B296" s="652" t="s">
        <v>31</v>
      </c>
      <c r="C296" s="653">
        <v>444</v>
      </c>
      <c r="D296" s="654">
        <v>3707.98</v>
      </c>
      <c r="E296" s="653">
        <v>172</v>
      </c>
      <c r="F296" s="654">
        <v>3861.5581602100001</v>
      </c>
      <c r="G296" s="660">
        <v>616</v>
      </c>
      <c r="H296" s="661">
        <v>7569.5381602100006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5">
      <c r="A297" s="16"/>
      <c r="B297" s="652" t="s">
        <v>36</v>
      </c>
      <c r="C297" s="653">
        <v>545</v>
      </c>
      <c r="D297" s="654">
        <v>4545.78</v>
      </c>
      <c r="E297" s="653">
        <v>17</v>
      </c>
      <c r="F297" s="654">
        <v>356.16631304000003</v>
      </c>
      <c r="G297" s="660">
        <v>562</v>
      </c>
      <c r="H297" s="661">
        <v>4901.9463130399999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customHeight="1" x14ac:dyDescent="0.25">
      <c r="A298" s="16"/>
      <c r="B298" s="652" t="s">
        <v>37</v>
      </c>
      <c r="C298" s="653">
        <v>455</v>
      </c>
      <c r="D298" s="654">
        <v>3864.5680000000002</v>
      </c>
      <c r="E298" s="653">
        <v>53</v>
      </c>
      <c r="F298" s="654">
        <v>1313.45213199</v>
      </c>
      <c r="G298" s="660">
        <v>508</v>
      </c>
      <c r="H298" s="661">
        <v>5178.0201319900007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customHeight="1" x14ac:dyDescent="0.25">
      <c r="A299" s="16"/>
      <c r="B299" s="652" t="s">
        <v>38</v>
      </c>
      <c r="C299" s="653">
        <v>565</v>
      </c>
      <c r="D299" s="654">
        <v>4770.6419999999998</v>
      </c>
      <c r="E299" s="653">
        <v>28</v>
      </c>
      <c r="F299" s="654">
        <v>736.73638645000005</v>
      </c>
      <c r="G299" s="660">
        <v>593</v>
      </c>
      <c r="H299" s="661">
        <v>5507.3783864500001</v>
      </c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customHeight="1" x14ac:dyDescent="0.25">
      <c r="A300" s="16"/>
      <c r="B300" s="652" t="s">
        <v>39</v>
      </c>
      <c r="C300" s="653">
        <v>710</v>
      </c>
      <c r="D300" s="654">
        <v>6022.3230000000003</v>
      </c>
      <c r="E300" s="653">
        <v>246</v>
      </c>
      <c r="F300" s="654">
        <v>4991.5648430500005</v>
      </c>
      <c r="G300" s="660">
        <v>956</v>
      </c>
      <c r="H300" s="661">
        <v>11013.887843050001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customHeight="1" x14ac:dyDescent="0.25">
      <c r="A301" s="16"/>
      <c r="B301" s="652" t="s">
        <v>40</v>
      </c>
      <c r="C301" s="655">
        <v>701</v>
      </c>
      <c r="D301" s="654">
        <v>6344.3810920100004</v>
      </c>
      <c r="E301" s="653">
        <v>298</v>
      </c>
      <c r="F301" s="654">
        <v>5736.4794529600003</v>
      </c>
      <c r="G301" s="660">
        <v>999</v>
      </c>
      <c r="H301" s="661">
        <v>12080.860544970001</v>
      </c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5">
      <c r="A302" s="16"/>
      <c r="B302" s="652" t="s">
        <v>60</v>
      </c>
      <c r="C302" s="655"/>
      <c r="D302" s="654"/>
      <c r="E302" s="667"/>
      <c r="F302" s="668"/>
      <c r="G302" s="669"/>
      <c r="H302" s="670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5">
      <c r="A303" s="16"/>
      <c r="B303" s="656" t="s">
        <v>6</v>
      </c>
      <c r="C303" s="657">
        <f t="shared" ref="C303:H303" si="9">SUM(C291:C302)</f>
        <v>5701</v>
      </c>
      <c r="D303" s="658">
        <f t="shared" si="9"/>
        <v>48796.338092009995</v>
      </c>
      <c r="E303" s="657">
        <f t="shared" si="9"/>
        <v>1430</v>
      </c>
      <c r="F303" s="658">
        <f t="shared" si="9"/>
        <v>30920.856810110006</v>
      </c>
      <c r="G303" s="657">
        <f t="shared" si="9"/>
        <v>7131</v>
      </c>
      <c r="H303" s="658">
        <f t="shared" si="9"/>
        <v>79717.194902119998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27" t="s">
        <v>363</v>
      </c>
      <c r="C304" s="727"/>
      <c r="D304" s="727"/>
      <c r="E304" s="727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27"/>
      <c r="C305" s="727"/>
      <c r="D305" s="727"/>
      <c r="E305" s="727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27"/>
      <c r="C306" s="727"/>
      <c r="D306" s="727"/>
      <c r="E306" s="727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716" t="s">
        <v>185</v>
      </c>
      <c r="C312" s="716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5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5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5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5">
      <c r="A317" s="16"/>
      <c r="B317" s="481" t="s">
        <v>33</v>
      </c>
      <c r="C317" s="429">
        <v>25</v>
      </c>
      <c r="D317" s="433">
        <v>203433000</v>
      </c>
      <c r="F317" s="30"/>
      <c r="G317" s="3"/>
      <c r="H317" s="20"/>
      <c r="L317" s="23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9" customHeight="1" x14ac:dyDescent="0.25">
      <c r="A318" s="16"/>
      <c r="B318" s="481" t="s">
        <v>34</v>
      </c>
      <c r="C318" s="429">
        <v>7</v>
      </c>
      <c r="D318" s="433">
        <v>59324000</v>
      </c>
      <c r="F318" s="30"/>
      <c r="G318" s="3"/>
      <c r="H318" s="20"/>
      <c r="L318" s="23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9" customHeight="1" x14ac:dyDescent="0.25">
      <c r="A319" s="16"/>
      <c r="B319" s="481" t="s">
        <v>35</v>
      </c>
      <c r="C319" s="429">
        <v>24</v>
      </c>
      <c r="D319" s="433">
        <v>197865000</v>
      </c>
      <c r="F319" s="30"/>
      <c r="G319" s="3"/>
      <c r="H319" s="20"/>
      <c r="L319" s="23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9" customHeight="1" x14ac:dyDescent="0.25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9" customHeight="1" x14ac:dyDescent="0.25">
      <c r="A321" s="16"/>
      <c r="B321" s="481" t="s">
        <v>36</v>
      </c>
      <c r="C321" s="429">
        <v>24</v>
      </c>
      <c r="D321" s="433">
        <v>199899000</v>
      </c>
      <c r="F321" s="30"/>
      <c r="G321" s="3"/>
      <c r="H321" s="20"/>
      <c r="L321" s="23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9" customHeight="1" x14ac:dyDescent="0.25">
      <c r="A322" s="16"/>
      <c r="B322" s="481" t="s">
        <v>37</v>
      </c>
      <c r="C322" s="429">
        <v>33</v>
      </c>
      <c r="D322" s="433">
        <v>272465000</v>
      </c>
      <c r="F322" s="30"/>
      <c r="G322" s="3"/>
      <c r="H322" s="20"/>
      <c r="L322" s="23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9" customHeight="1" x14ac:dyDescent="0.25">
      <c r="A323" s="16"/>
      <c r="B323" s="481" t="s">
        <v>38</v>
      </c>
      <c r="C323" s="429">
        <v>31</v>
      </c>
      <c r="D323" s="433">
        <v>261252000</v>
      </c>
      <c r="E323" s="338"/>
      <c r="F323" s="30"/>
      <c r="G323" s="3"/>
      <c r="H323" s="20"/>
      <c r="L323" s="23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9" customHeight="1" x14ac:dyDescent="0.25">
      <c r="A324" s="16"/>
      <c r="B324" s="481" t="s">
        <v>39</v>
      </c>
      <c r="C324" s="429">
        <v>49</v>
      </c>
      <c r="D324" s="433">
        <v>408058000</v>
      </c>
      <c r="E324" s="338"/>
      <c r="F324" s="30"/>
      <c r="G324" s="3"/>
      <c r="H324" s="20"/>
      <c r="L324" s="23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9" hidden="1" customHeight="1" x14ac:dyDescent="0.25">
      <c r="A325" s="16"/>
      <c r="B325" s="481" t="s">
        <v>40</v>
      </c>
      <c r="C325" s="429">
        <v>79</v>
      </c>
      <c r="D325" s="433">
        <v>1063828092.01</v>
      </c>
      <c r="E325" s="338"/>
      <c r="F325" s="30"/>
      <c r="G325" s="3"/>
      <c r="H325" s="20"/>
      <c r="L325" s="23"/>
      <c r="N325" s="23" t="s">
        <v>510</v>
      </c>
      <c r="O325" s="23">
        <v>49</v>
      </c>
      <c r="P325" s="23">
        <v>408058000</v>
      </c>
      <c r="V325" s="171"/>
      <c r="W325" s="171"/>
      <c r="AB325" s="171"/>
      <c r="AC325" s="171"/>
      <c r="AD325" s="171"/>
    </row>
    <row r="326" spans="1:39" ht="19" hidden="1" customHeight="1" x14ac:dyDescent="0.25">
      <c r="A326" s="16"/>
      <c r="B326" s="481" t="s">
        <v>60</v>
      </c>
      <c r="D326" s="433"/>
      <c r="E326" s="338"/>
      <c r="F326" s="30"/>
      <c r="G326" s="3"/>
      <c r="H326" s="20"/>
      <c r="L326" s="23"/>
      <c r="N326" s="23"/>
      <c r="O326" s="23"/>
      <c r="P326" s="23"/>
      <c r="V326" s="171"/>
      <c r="W326" s="171"/>
      <c r="AB326" s="171"/>
      <c r="AC326" s="171"/>
      <c r="AD326" s="171"/>
    </row>
    <row r="327" spans="1:39" ht="19" hidden="1" customHeight="1" x14ac:dyDescent="0.25">
      <c r="A327" s="16"/>
      <c r="B327" s="465"/>
      <c r="D327" s="433"/>
      <c r="E327" s="338"/>
      <c r="F327" s="30"/>
      <c r="G327" s="3"/>
      <c r="H327" s="20"/>
      <c r="I327" s="19"/>
      <c r="L327" s="23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5">
      <c r="A328" s="16"/>
      <c r="B328" s="490" t="s">
        <v>6</v>
      </c>
      <c r="C328" s="483">
        <f>SUM(C315:C327)</f>
        <v>353</v>
      </c>
      <c r="D328" s="495">
        <f>SUM(D315:D327)</f>
        <v>3336491092.0100002</v>
      </c>
      <c r="F328" s="13"/>
      <c r="G328" s="3"/>
      <c r="H328" s="20"/>
      <c r="I328" s="19"/>
      <c r="L328" s="23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20" t="s">
        <v>313</v>
      </c>
      <c r="C329" s="447"/>
      <c r="D329" s="622"/>
      <c r="F329" s="13"/>
      <c r="G329" s="3"/>
      <c r="H329" s="20"/>
      <c r="I329" s="19"/>
      <c r="L329" s="23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27" t="s">
        <v>110</v>
      </c>
      <c r="C330" s="727"/>
      <c r="D330" s="727"/>
      <c r="E330" s="727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27"/>
      <c r="C331" s="727"/>
      <c r="D331" s="727"/>
      <c r="E331" s="727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27"/>
      <c r="C332" s="727"/>
      <c r="D332" s="727"/>
      <c r="E332" s="727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501"/>
      <c r="C334" s="501"/>
      <c r="D334" s="501"/>
      <c r="E334" s="65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716" t="s">
        <v>202</v>
      </c>
      <c r="C337" s="716"/>
      <c r="D337" s="716"/>
      <c r="E337" s="716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46"/>
      <c r="C338" s="447"/>
      <c r="D338" s="447"/>
      <c r="M338" s="335"/>
      <c r="Q338" s="745"/>
      <c r="R338" s="101"/>
      <c r="S338" s="101"/>
      <c r="T338" s="101"/>
      <c r="U338" s="101"/>
      <c r="V338" s="101"/>
      <c r="W338" s="206"/>
      <c r="X338" s="746"/>
      <c r="Y338" s="746"/>
      <c r="AB338" s="28"/>
    </row>
    <row r="339" spans="1:28" ht="15.75" customHeight="1" x14ac:dyDescent="0.25">
      <c r="A339" s="16"/>
      <c r="C339" s="708" t="s">
        <v>521</v>
      </c>
      <c r="D339" s="718"/>
      <c r="E339" s="718"/>
      <c r="F339" s="718"/>
      <c r="G339" s="718"/>
      <c r="H339" s="709"/>
      <c r="J339" s="2"/>
      <c r="K339" s="708" t="s">
        <v>524</v>
      </c>
      <c r="L339" s="718"/>
      <c r="M339" s="718"/>
      <c r="N339" s="709"/>
      <c r="O339" s="109"/>
      <c r="Q339" s="745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700" t="s">
        <v>522</v>
      </c>
      <c r="D340" s="701"/>
      <c r="E340" s="701"/>
      <c r="F340" s="703" t="s">
        <v>523</v>
      </c>
      <c r="G340" s="704"/>
      <c r="H340" s="705"/>
      <c r="I340" s="20"/>
      <c r="J340" s="338"/>
      <c r="K340" s="700" t="s">
        <v>525</v>
      </c>
      <c r="L340" s="702"/>
      <c r="M340" s="700" t="s">
        <v>526</v>
      </c>
      <c r="N340" s="702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7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2199</v>
      </c>
      <c r="D342" s="570">
        <v>22650.63121766</v>
      </c>
      <c r="E342" s="571">
        <f>C342/$C$366</f>
        <v>0.30837189734960035</v>
      </c>
      <c r="F342" s="569">
        <v>2303</v>
      </c>
      <c r="G342" s="570">
        <v>27063.243302680003</v>
      </c>
      <c r="H342" s="571">
        <f>F342/$F$366</f>
        <v>0.30523525513585154</v>
      </c>
      <c r="J342" s="568" t="s">
        <v>44</v>
      </c>
      <c r="K342" s="569">
        <v>2429</v>
      </c>
      <c r="L342" s="628">
        <v>25007.304642529998</v>
      </c>
      <c r="M342" s="569">
        <v>2269</v>
      </c>
      <c r="N342" s="629">
        <v>19297.361170069998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8" t="s">
        <v>45</v>
      </c>
      <c r="C343" s="569">
        <v>1459</v>
      </c>
      <c r="D343" s="570">
        <v>16479.063132290001</v>
      </c>
      <c r="E343" s="571">
        <f t="shared" ref="E343:E365" si="10">C343/$C$366</f>
        <v>0.20459963539475529</v>
      </c>
      <c r="F343" s="569">
        <v>1476</v>
      </c>
      <c r="G343" s="570">
        <v>17390.821089600002</v>
      </c>
      <c r="H343" s="571">
        <f t="shared" ref="H343:H365" si="11">F343/$F$366</f>
        <v>0.1956262425447316</v>
      </c>
      <c r="J343" s="568" t="s">
        <v>45</v>
      </c>
      <c r="K343" s="569">
        <v>1769</v>
      </c>
      <c r="L343" s="628">
        <v>20605.831249399998</v>
      </c>
      <c r="M343" s="569">
        <v>1764</v>
      </c>
      <c r="N343" s="629">
        <v>21585.710180139999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8" t="s">
        <v>46</v>
      </c>
      <c r="C344" s="569">
        <v>56</v>
      </c>
      <c r="D344" s="570">
        <v>831.79281164999998</v>
      </c>
      <c r="E344" s="571">
        <f t="shared" si="10"/>
        <v>7.8530360398261119E-3</v>
      </c>
      <c r="F344" s="569">
        <v>91</v>
      </c>
      <c r="G344" s="570">
        <v>1219.5950593800001</v>
      </c>
      <c r="H344" s="571">
        <f t="shared" si="11"/>
        <v>1.2060967528164348E-2</v>
      </c>
      <c r="J344" s="568" t="s">
        <v>46</v>
      </c>
      <c r="K344" s="569">
        <v>62</v>
      </c>
      <c r="L344" s="628">
        <v>962.20573203000004</v>
      </c>
      <c r="M344" s="569">
        <v>69</v>
      </c>
      <c r="N344" s="629">
        <v>1040.8711725799999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8" t="s">
        <v>47</v>
      </c>
      <c r="C345" s="569">
        <v>250</v>
      </c>
      <c r="D345" s="570">
        <v>3653.1736810000002</v>
      </c>
      <c r="E345" s="571">
        <f t="shared" si="10"/>
        <v>3.5058196606366568E-2</v>
      </c>
      <c r="F345" s="569">
        <v>245</v>
      </c>
      <c r="G345" s="570">
        <v>3844.08300663</v>
      </c>
      <c r="H345" s="571">
        <f t="shared" si="11"/>
        <v>3.2471835652750164E-2</v>
      </c>
      <c r="J345" s="568" t="s">
        <v>47</v>
      </c>
      <c r="K345" s="569">
        <v>145</v>
      </c>
      <c r="L345" s="628">
        <v>1517.11122604</v>
      </c>
      <c r="M345" s="569">
        <v>135</v>
      </c>
      <c r="N345" s="629">
        <v>1456.2188737699998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8" t="s">
        <v>48</v>
      </c>
      <c r="C346" s="569">
        <v>22</v>
      </c>
      <c r="D346" s="570">
        <v>168.44399999999999</v>
      </c>
      <c r="E346" s="571">
        <f t="shared" si="10"/>
        <v>3.0851213013602581E-3</v>
      </c>
      <c r="F346" s="569">
        <v>24</v>
      </c>
      <c r="G346" s="570">
        <v>177.35900000000001</v>
      </c>
      <c r="H346" s="571">
        <f t="shared" si="11"/>
        <v>3.1809145129224653E-3</v>
      </c>
      <c r="J346" s="568" t="s">
        <v>48</v>
      </c>
      <c r="K346" s="569">
        <v>25</v>
      </c>
      <c r="L346" s="628">
        <v>182.45</v>
      </c>
      <c r="M346" s="569">
        <v>19</v>
      </c>
      <c r="N346" s="629">
        <v>134.75200000000001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8" t="s">
        <v>49</v>
      </c>
      <c r="C347" s="569">
        <v>244</v>
      </c>
      <c r="D347" s="570">
        <v>1975.72565285</v>
      </c>
      <c r="E347" s="571">
        <f t="shared" si="10"/>
        <v>3.4216799887813773E-2</v>
      </c>
      <c r="F347" s="569">
        <v>260</v>
      </c>
      <c r="G347" s="570">
        <v>2138.5944350999998</v>
      </c>
      <c r="H347" s="571">
        <f t="shared" si="11"/>
        <v>3.4459907223326709E-2</v>
      </c>
      <c r="J347" s="568" t="s">
        <v>49</v>
      </c>
      <c r="K347" s="569">
        <v>265</v>
      </c>
      <c r="L347" s="628">
        <v>2271.21967623</v>
      </c>
      <c r="M347" s="569">
        <v>234</v>
      </c>
      <c r="N347" s="629">
        <v>1919.3146164099999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8" t="s">
        <v>109</v>
      </c>
      <c r="C348" s="569">
        <v>573</v>
      </c>
      <c r="D348" s="570">
        <v>5915.2444615999993</v>
      </c>
      <c r="E348" s="571">
        <f t="shared" si="10"/>
        <v>8.0353386621792172E-2</v>
      </c>
      <c r="F348" s="569">
        <v>661</v>
      </c>
      <c r="G348" s="570">
        <v>6479.8147389200003</v>
      </c>
      <c r="H348" s="571">
        <f t="shared" si="11"/>
        <v>8.7607687210072893E-2</v>
      </c>
      <c r="J348" s="568" t="s">
        <v>109</v>
      </c>
      <c r="K348" s="569">
        <v>572</v>
      </c>
      <c r="L348" s="628">
        <v>5825.2340494800001</v>
      </c>
      <c r="M348" s="569">
        <v>532</v>
      </c>
      <c r="N348" s="629">
        <v>5302.84585565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8" t="s">
        <v>203</v>
      </c>
      <c r="C349" s="569">
        <v>651</v>
      </c>
      <c r="D349" s="570">
        <v>9504.38540741</v>
      </c>
      <c r="E349" s="571">
        <f t="shared" si="10"/>
        <v>9.1291543962978547E-2</v>
      </c>
      <c r="F349" s="569">
        <v>654</v>
      </c>
      <c r="G349" s="570">
        <v>8627.7923123299988</v>
      </c>
      <c r="H349" s="571">
        <f t="shared" si="11"/>
        <v>8.6679920477137171E-2</v>
      </c>
      <c r="J349" s="568" t="s">
        <v>223</v>
      </c>
      <c r="K349" s="569">
        <v>644</v>
      </c>
      <c r="L349" s="628">
        <v>7548.6237531299994</v>
      </c>
      <c r="M349" s="569">
        <v>686</v>
      </c>
      <c r="N349" s="629">
        <v>7746.1354944300001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8" t="s">
        <v>50</v>
      </c>
      <c r="C350" s="569">
        <v>491</v>
      </c>
      <c r="D350" s="570">
        <v>7506.9984005200004</v>
      </c>
      <c r="E350" s="571">
        <f t="shared" si="10"/>
        <v>6.8854298134903943E-2</v>
      </c>
      <c r="F350" s="569">
        <v>493</v>
      </c>
      <c r="G350" s="570">
        <v>7546.8283803300001</v>
      </c>
      <c r="H350" s="571">
        <f t="shared" si="11"/>
        <v>6.5341285619615636E-2</v>
      </c>
      <c r="J350" s="568" t="s">
        <v>50</v>
      </c>
      <c r="K350" s="569">
        <v>396</v>
      </c>
      <c r="L350" s="628">
        <v>4901.5985016799996</v>
      </c>
      <c r="M350" s="569">
        <v>499</v>
      </c>
      <c r="N350" s="629">
        <v>5018.6396065600002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8" t="s">
        <v>204</v>
      </c>
      <c r="C351" s="569">
        <v>235</v>
      </c>
      <c r="D351" s="570">
        <v>2232.6097017500001</v>
      </c>
      <c r="E351" s="571">
        <f t="shared" si="10"/>
        <v>3.2954704809984574E-2</v>
      </c>
      <c r="F351" s="569">
        <v>219</v>
      </c>
      <c r="G351" s="570">
        <v>2029.9886953999999</v>
      </c>
      <c r="H351" s="571">
        <f t="shared" si="11"/>
        <v>2.9025844930417495E-2</v>
      </c>
      <c r="J351" s="568" t="s">
        <v>152</v>
      </c>
      <c r="K351" s="569">
        <v>224</v>
      </c>
      <c r="L351" s="628">
        <v>2144.08814695</v>
      </c>
      <c r="M351" s="569">
        <v>255</v>
      </c>
      <c r="N351" s="629">
        <v>2507.4779710299999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8" t="s">
        <v>205</v>
      </c>
      <c r="C352" s="569">
        <v>162</v>
      </c>
      <c r="D352" s="570">
        <v>1486.9178742399999</v>
      </c>
      <c r="E352" s="571">
        <f t="shared" si="10"/>
        <v>2.2717711400925537E-2</v>
      </c>
      <c r="F352" s="569">
        <v>212</v>
      </c>
      <c r="G352" s="570">
        <v>2065.4483785100001</v>
      </c>
      <c r="H352" s="571">
        <f t="shared" si="11"/>
        <v>2.8098078197481776E-2</v>
      </c>
      <c r="J352" s="568" t="s">
        <v>120</v>
      </c>
      <c r="K352" s="569">
        <v>239</v>
      </c>
      <c r="L352" s="628">
        <v>2229.7336424</v>
      </c>
      <c r="M352" s="569">
        <v>252</v>
      </c>
      <c r="N352" s="629">
        <v>2291.2527800000003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8" t="s">
        <v>61</v>
      </c>
      <c r="C353" s="569">
        <v>39</v>
      </c>
      <c r="D353" s="570">
        <v>365.45299999999997</v>
      </c>
      <c r="E353" s="571">
        <f t="shared" si="10"/>
        <v>5.4690786705931848E-3</v>
      </c>
      <c r="F353" s="569">
        <v>51</v>
      </c>
      <c r="G353" s="570">
        <v>467.04399999999998</v>
      </c>
      <c r="H353" s="571">
        <f t="shared" si="11"/>
        <v>6.7594433399602383E-3</v>
      </c>
      <c r="J353" s="568" t="s">
        <v>61</v>
      </c>
      <c r="K353" s="569">
        <v>30</v>
      </c>
      <c r="L353" s="628">
        <v>303.52699999999999</v>
      </c>
      <c r="M353" s="569">
        <v>75</v>
      </c>
      <c r="N353" s="629">
        <v>675.15099999999995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8" t="s">
        <v>206</v>
      </c>
      <c r="C354" s="569">
        <v>14</v>
      </c>
      <c r="D354" s="570">
        <v>118.384</v>
      </c>
      <c r="E354" s="571">
        <f t="shared" si="10"/>
        <v>1.963259009956528E-3</v>
      </c>
      <c r="F354" s="569">
        <v>24</v>
      </c>
      <c r="G354" s="570">
        <v>199.404</v>
      </c>
      <c r="H354" s="571">
        <f t="shared" si="11"/>
        <v>3.1809145129224653E-3</v>
      </c>
      <c r="J354" s="568" t="s">
        <v>224</v>
      </c>
      <c r="K354" s="569">
        <v>12</v>
      </c>
      <c r="L354" s="628">
        <v>96.031999999999996</v>
      </c>
      <c r="M354" s="569">
        <v>7</v>
      </c>
      <c r="N354" s="629">
        <v>58.674999999999997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8" t="s">
        <v>207</v>
      </c>
      <c r="C355" s="569">
        <v>156</v>
      </c>
      <c r="D355" s="570">
        <v>1641.5625636899999</v>
      </c>
      <c r="E355" s="571">
        <f t="shared" si="10"/>
        <v>2.1876314682372739E-2</v>
      </c>
      <c r="F355" s="569">
        <v>242</v>
      </c>
      <c r="G355" s="570">
        <v>2381.6437108999999</v>
      </c>
      <c r="H355" s="571">
        <f t="shared" si="11"/>
        <v>3.2074221338634856E-2</v>
      </c>
      <c r="J355" s="568" t="s">
        <v>225</v>
      </c>
      <c r="K355" s="569">
        <v>243</v>
      </c>
      <c r="L355" s="628">
        <v>2103.86843064</v>
      </c>
      <c r="M355" s="569">
        <v>252</v>
      </c>
      <c r="N355" s="629">
        <v>2092.7931733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8" t="s">
        <v>118</v>
      </c>
      <c r="C356" s="569">
        <v>182</v>
      </c>
      <c r="D356" s="570">
        <v>1579.62111409</v>
      </c>
      <c r="E356" s="571">
        <f t="shared" si="10"/>
        <v>2.5522367129434863E-2</v>
      </c>
      <c r="F356" s="569">
        <v>177</v>
      </c>
      <c r="G356" s="570">
        <v>1703.2127402299998</v>
      </c>
      <c r="H356" s="571">
        <f t="shared" si="11"/>
        <v>2.3459244532803181E-2</v>
      </c>
      <c r="J356" s="568" t="s">
        <v>118</v>
      </c>
      <c r="K356" s="569">
        <v>129</v>
      </c>
      <c r="L356" s="628">
        <v>1140.8462080200002</v>
      </c>
      <c r="M356" s="569">
        <v>183</v>
      </c>
      <c r="N356" s="629">
        <v>1553.80508242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8" t="s">
        <v>237</v>
      </c>
      <c r="C357" s="569">
        <v>139</v>
      </c>
      <c r="D357" s="570">
        <v>1229.17907844</v>
      </c>
      <c r="E357" s="571">
        <f t="shared" si="10"/>
        <v>1.9492357313139811E-2</v>
      </c>
      <c r="F357" s="569">
        <v>122</v>
      </c>
      <c r="G357" s="570">
        <v>1065.8764260299999</v>
      </c>
      <c r="H357" s="571">
        <f t="shared" si="11"/>
        <v>1.6169648774022532E-2</v>
      </c>
      <c r="J357" s="568" t="s">
        <v>237</v>
      </c>
      <c r="K357" s="569">
        <v>186</v>
      </c>
      <c r="L357" s="629">
        <v>1794.7947387200002</v>
      </c>
      <c r="M357" s="569">
        <v>231</v>
      </c>
      <c r="N357" s="629">
        <v>2277.2743818999998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8" t="s">
        <v>208</v>
      </c>
      <c r="C358" s="569">
        <v>12</v>
      </c>
      <c r="D358" s="570">
        <v>98.200999999999993</v>
      </c>
      <c r="E358" s="571">
        <f t="shared" si="10"/>
        <v>1.6827934371055953E-3</v>
      </c>
      <c r="F358" s="569">
        <v>22</v>
      </c>
      <c r="G358" s="570">
        <v>180.88200000000001</v>
      </c>
      <c r="H358" s="571">
        <f t="shared" si="11"/>
        <v>2.9158383035122596E-3</v>
      </c>
      <c r="J358" s="568" t="s">
        <v>226</v>
      </c>
      <c r="K358" s="569">
        <v>9</v>
      </c>
      <c r="L358" s="628">
        <v>73.756</v>
      </c>
      <c r="M358" s="569">
        <v>8</v>
      </c>
      <c r="N358" s="629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39" t="s">
        <v>336</v>
      </c>
      <c r="C359" s="640">
        <v>11</v>
      </c>
      <c r="D359" s="641">
        <v>96.840999999999994</v>
      </c>
      <c r="E359" s="571">
        <f t="shared" si="10"/>
        <v>1.542560650680129E-3</v>
      </c>
      <c r="F359" s="640">
        <v>10</v>
      </c>
      <c r="G359" s="641">
        <v>96.680999999999997</v>
      </c>
      <c r="H359" s="571">
        <f t="shared" si="11"/>
        <v>1.3253810470510272E-3</v>
      </c>
      <c r="J359" s="639" t="s">
        <v>336</v>
      </c>
      <c r="K359" s="640">
        <v>13</v>
      </c>
      <c r="L359" s="642">
        <v>118.422</v>
      </c>
      <c r="M359" s="640">
        <v>11</v>
      </c>
      <c r="N359" s="643">
        <v>93.141999999999996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8" t="s">
        <v>114</v>
      </c>
      <c r="C360" s="569">
        <v>35</v>
      </c>
      <c r="D360" s="570">
        <v>302.43299999999999</v>
      </c>
      <c r="E360" s="571">
        <f t="shared" si="10"/>
        <v>4.9081475248913195E-3</v>
      </c>
      <c r="F360" s="569">
        <v>61</v>
      </c>
      <c r="G360" s="570">
        <v>530.97500000000002</v>
      </c>
      <c r="H360" s="571">
        <f t="shared" si="11"/>
        <v>8.0848243870112659E-3</v>
      </c>
      <c r="J360" s="568" t="s">
        <v>114</v>
      </c>
      <c r="K360" s="569">
        <v>124</v>
      </c>
      <c r="L360" s="628">
        <v>1596.1152628700002</v>
      </c>
      <c r="M360" s="569">
        <v>143</v>
      </c>
      <c r="N360" s="629">
        <v>1686.1698732999998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8" t="s">
        <v>183</v>
      </c>
      <c r="C361" s="569">
        <v>3</v>
      </c>
      <c r="D361" s="570">
        <v>19.914000000000001</v>
      </c>
      <c r="E361" s="571">
        <f t="shared" si="10"/>
        <v>4.2069835927639884E-4</v>
      </c>
      <c r="F361" s="569">
        <v>1</v>
      </c>
      <c r="G361" s="570">
        <v>7.3650000000000002</v>
      </c>
      <c r="H361" s="571">
        <f t="shared" si="11"/>
        <v>1.3253810470510271E-4</v>
      </c>
      <c r="J361" s="568" t="s">
        <v>227</v>
      </c>
      <c r="K361" s="569">
        <v>1</v>
      </c>
      <c r="L361" s="629">
        <v>6.3170000000000002</v>
      </c>
      <c r="M361" s="569">
        <v>1</v>
      </c>
      <c r="N361" s="629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28">
        <v>0</v>
      </c>
      <c r="M362" s="569">
        <v>0</v>
      </c>
      <c r="N362" s="629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28">
        <v>7.63</v>
      </c>
      <c r="M363" s="569">
        <v>6</v>
      </c>
      <c r="N363" s="629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8" t="s">
        <v>220</v>
      </c>
      <c r="C364" s="569">
        <v>107</v>
      </c>
      <c r="D364" s="570">
        <v>1077.55480493</v>
      </c>
      <c r="E364" s="571">
        <f t="shared" si="10"/>
        <v>1.5004908147524891E-2</v>
      </c>
      <c r="F364" s="569">
        <v>108</v>
      </c>
      <c r="G364" s="570">
        <v>1090.3479611100001</v>
      </c>
      <c r="H364" s="571">
        <f t="shared" si="11"/>
        <v>1.4314115308151094E-2</v>
      </c>
      <c r="J364" s="568" t="s">
        <v>220</v>
      </c>
      <c r="K364" s="569">
        <v>118</v>
      </c>
      <c r="L364" s="628">
        <v>1180.5282903699999</v>
      </c>
      <c r="M364" s="569">
        <v>99</v>
      </c>
      <c r="N364" s="629">
        <v>943.47407000999999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8" t="s">
        <v>199</v>
      </c>
      <c r="C365" s="569">
        <v>91</v>
      </c>
      <c r="D365" s="570">
        <v>783.06500000000005</v>
      </c>
      <c r="E365" s="571">
        <f t="shared" si="10"/>
        <v>1.2761183564717431E-2</v>
      </c>
      <c r="F365" s="569">
        <v>89</v>
      </c>
      <c r="G365" s="570">
        <v>751.75400000000002</v>
      </c>
      <c r="H365" s="571">
        <f t="shared" si="11"/>
        <v>1.1795891318754142E-2</v>
      </c>
      <c r="J365" s="568" t="s">
        <v>199</v>
      </c>
      <c r="K365" s="569">
        <v>92</v>
      </c>
      <c r="L365" s="629">
        <v>760.66399999999999</v>
      </c>
      <c r="M365" s="569">
        <v>78</v>
      </c>
      <c r="N365" s="629">
        <v>634.73800000000006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7131</v>
      </c>
      <c r="D366" s="551">
        <f t="shared" si="12"/>
        <v>79717.194902119998</v>
      </c>
      <c r="E366" s="574">
        <f t="shared" si="12"/>
        <v>1</v>
      </c>
      <c r="F366" s="573">
        <f t="shared" si="12"/>
        <v>7545</v>
      </c>
      <c r="G366" s="551">
        <f t="shared" si="12"/>
        <v>87058.754237149988</v>
      </c>
      <c r="H366" s="574">
        <f t="shared" si="12"/>
        <v>1</v>
      </c>
      <c r="J366" s="572" t="s">
        <v>51</v>
      </c>
      <c r="K366" s="573">
        <f>SUM(K342:K365)</f>
        <v>7728</v>
      </c>
      <c r="L366" s="551">
        <f>SUM(L342:L365)</f>
        <v>82377.901550489987</v>
      </c>
      <c r="M366" s="573">
        <f>SUM(M342:M365)</f>
        <v>7808</v>
      </c>
      <c r="N366" s="551">
        <f>SUM(N342:N365)</f>
        <v>78442.024351919972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06" t="s">
        <v>212</v>
      </c>
      <c r="B420" s="706"/>
      <c r="C420" s="706"/>
      <c r="D420" s="706"/>
      <c r="E420" s="706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700" t="s">
        <v>210</v>
      </c>
      <c r="C422" s="701"/>
      <c r="D422" s="701"/>
      <c r="E422" s="702"/>
      <c r="F422" s="118"/>
      <c r="G422" s="700" t="s">
        <v>210</v>
      </c>
      <c r="H422" s="701"/>
      <c r="I422" s="701"/>
      <c r="J422" s="702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700" t="s">
        <v>527</v>
      </c>
      <c r="C423" s="701"/>
      <c r="D423" s="701"/>
      <c r="E423" s="702"/>
      <c r="F423" s="118"/>
      <c r="G423" s="700" t="s">
        <v>528</v>
      </c>
      <c r="H423" s="701"/>
      <c r="I423" s="701"/>
      <c r="J423" s="702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749" t="s">
        <v>42</v>
      </c>
      <c r="C424" s="749" t="s">
        <v>52</v>
      </c>
      <c r="D424" s="747" t="s">
        <v>182</v>
      </c>
      <c r="E424" s="747" t="s">
        <v>29</v>
      </c>
      <c r="F424" s="118"/>
      <c r="G424" s="743" t="s">
        <v>42</v>
      </c>
      <c r="H424" s="743" t="s">
        <v>52</v>
      </c>
      <c r="I424" s="743" t="s">
        <v>182</v>
      </c>
      <c r="J424" s="743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748"/>
      <c r="C425" s="748"/>
      <c r="D425" s="748"/>
      <c r="E425" s="748"/>
      <c r="F425" s="118"/>
      <c r="G425" s="744"/>
      <c r="H425" s="744"/>
      <c r="I425" s="744"/>
      <c r="J425" s="744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75" t="s">
        <v>44</v>
      </c>
      <c r="C426" s="576">
        <v>1939</v>
      </c>
      <c r="D426" s="576">
        <v>260</v>
      </c>
      <c r="E426" s="576">
        <f t="shared" ref="E426:E449" si="13">+C426+D426</f>
        <v>2199</v>
      </c>
      <c r="F426" s="118"/>
      <c r="G426" s="614" t="s">
        <v>44</v>
      </c>
      <c r="H426" s="576">
        <v>2196</v>
      </c>
      <c r="I426" s="576">
        <v>233</v>
      </c>
      <c r="J426" s="576">
        <f>+H426+I426</f>
        <v>2429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75" t="s">
        <v>45</v>
      </c>
      <c r="C427" s="576">
        <v>1202</v>
      </c>
      <c r="D427" s="576">
        <v>257</v>
      </c>
      <c r="E427" s="576">
        <f t="shared" si="13"/>
        <v>1459</v>
      </c>
      <c r="F427" s="118"/>
      <c r="G427" s="614" t="s">
        <v>45</v>
      </c>
      <c r="H427" s="576">
        <v>1278</v>
      </c>
      <c r="I427" s="576">
        <v>491</v>
      </c>
      <c r="J427" s="576">
        <f t="shared" ref="J427:J449" si="14">+H427+I427</f>
        <v>1769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75" t="s">
        <v>46</v>
      </c>
      <c r="C428" s="576">
        <v>20</v>
      </c>
      <c r="D428" s="576">
        <v>36</v>
      </c>
      <c r="E428" s="576">
        <f t="shared" si="13"/>
        <v>56</v>
      </c>
      <c r="F428" s="118"/>
      <c r="G428" s="614" t="s">
        <v>46</v>
      </c>
      <c r="H428" s="576">
        <v>13</v>
      </c>
      <c r="I428" s="576">
        <v>49</v>
      </c>
      <c r="J428" s="576">
        <f t="shared" si="14"/>
        <v>62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75" t="s">
        <v>47</v>
      </c>
      <c r="C429" s="576">
        <v>105</v>
      </c>
      <c r="D429" s="576">
        <v>145</v>
      </c>
      <c r="E429" s="576">
        <f t="shared" si="13"/>
        <v>250</v>
      </c>
      <c r="F429" s="118"/>
      <c r="G429" s="614" t="s">
        <v>47</v>
      </c>
      <c r="H429" s="576">
        <v>91</v>
      </c>
      <c r="I429" s="576">
        <v>54</v>
      </c>
      <c r="J429" s="576">
        <f t="shared" si="14"/>
        <v>145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75" t="s">
        <v>48</v>
      </c>
      <c r="C430" s="576">
        <v>22</v>
      </c>
      <c r="D430" s="576">
        <v>0</v>
      </c>
      <c r="E430" s="576">
        <f t="shared" si="13"/>
        <v>22</v>
      </c>
      <c r="F430" s="118"/>
      <c r="G430" s="614" t="s">
        <v>48</v>
      </c>
      <c r="H430" s="576">
        <v>25</v>
      </c>
      <c r="I430" s="576">
        <v>0</v>
      </c>
      <c r="J430" s="576">
        <f t="shared" si="14"/>
        <v>25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75" t="s">
        <v>49</v>
      </c>
      <c r="C431" s="576">
        <v>235</v>
      </c>
      <c r="D431" s="576">
        <v>9</v>
      </c>
      <c r="E431" s="576">
        <f t="shared" si="13"/>
        <v>244</v>
      </c>
      <c r="F431" s="118"/>
      <c r="G431" s="614" t="s">
        <v>49</v>
      </c>
      <c r="H431" s="576">
        <v>232</v>
      </c>
      <c r="I431" s="576">
        <v>33</v>
      </c>
      <c r="J431" s="576">
        <f t="shared" si="14"/>
        <v>265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75" t="s">
        <v>109</v>
      </c>
      <c r="C432" s="576">
        <v>458</v>
      </c>
      <c r="D432" s="576">
        <v>115</v>
      </c>
      <c r="E432" s="576">
        <f t="shared" si="13"/>
        <v>573</v>
      </c>
      <c r="F432" s="118"/>
      <c r="G432" s="614" t="s">
        <v>109</v>
      </c>
      <c r="H432" s="576">
        <v>477</v>
      </c>
      <c r="I432" s="576">
        <v>95</v>
      </c>
      <c r="J432" s="576">
        <f t="shared" si="14"/>
        <v>572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75" t="s">
        <v>203</v>
      </c>
      <c r="C433" s="576">
        <v>270</v>
      </c>
      <c r="D433" s="576">
        <v>381</v>
      </c>
      <c r="E433" s="576">
        <f t="shared" si="13"/>
        <v>651</v>
      </c>
      <c r="F433" s="118"/>
      <c r="G433" s="614" t="s">
        <v>203</v>
      </c>
      <c r="H433" s="576">
        <v>355</v>
      </c>
      <c r="I433" s="576">
        <v>289</v>
      </c>
      <c r="J433" s="576">
        <f t="shared" si="14"/>
        <v>644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75" t="s">
        <v>50</v>
      </c>
      <c r="C434" s="576">
        <v>337</v>
      </c>
      <c r="D434" s="576">
        <v>154</v>
      </c>
      <c r="E434" s="576">
        <f t="shared" si="13"/>
        <v>491</v>
      </c>
      <c r="F434" s="118"/>
      <c r="G434" s="614" t="s">
        <v>50</v>
      </c>
      <c r="H434" s="576">
        <v>299</v>
      </c>
      <c r="I434" s="576">
        <v>97</v>
      </c>
      <c r="J434" s="576">
        <f t="shared" si="14"/>
        <v>396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75" t="s">
        <v>204</v>
      </c>
      <c r="C435" s="576">
        <v>216</v>
      </c>
      <c r="D435" s="576">
        <v>19</v>
      </c>
      <c r="E435" s="576">
        <f t="shared" si="13"/>
        <v>235</v>
      </c>
      <c r="F435" s="118"/>
      <c r="G435" s="614" t="s">
        <v>204</v>
      </c>
      <c r="H435" s="576">
        <v>203</v>
      </c>
      <c r="I435" s="576">
        <v>21</v>
      </c>
      <c r="J435" s="576">
        <f t="shared" si="14"/>
        <v>224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75" t="s">
        <v>205</v>
      </c>
      <c r="C436" s="576">
        <v>158</v>
      </c>
      <c r="D436" s="576">
        <v>4</v>
      </c>
      <c r="E436" s="576">
        <f t="shared" si="13"/>
        <v>162</v>
      </c>
      <c r="F436" s="118"/>
      <c r="G436" s="614" t="s">
        <v>205</v>
      </c>
      <c r="H436" s="576">
        <v>191</v>
      </c>
      <c r="I436" s="576">
        <v>48</v>
      </c>
      <c r="J436" s="576">
        <f t="shared" si="14"/>
        <v>239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75" t="s">
        <v>61</v>
      </c>
      <c r="C437" s="576">
        <v>39</v>
      </c>
      <c r="D437" s="576">
        <v>0</v>
      </c>
      <c r="E437" s="576">
        <f t="shared" si="13"/>
        <v>39</v>
      </c>
      <c r="F437" s="118"/>
      <c r="G437" s="614" t="s">
        <v>61</v>
      </c>
      <c r="H437" s="576">
        <v>30</v>
      </c>
      <c r="I437" s="576">
        <v>0</v>
      </c>
      <c r="J437" s="576">
        <f t="shared" si="14"/>
        <v>30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75" t="s">
        <v>206</v>
      </c>
      <c r="C438" s="576">
        <v>14</v>
      </c>
      <c r="D438" s="576">
        <v>0</v>
      </c>
      <c r="E438" s="576">
        <f t="shared" si="13"/>
        <v>14</v>
      </c>
      <c r="F438" s="118"/>
      <c r="G438" s="614" t="s">
        <v>206</v>
      </c>
      <c r="H438" s="576">
        <v>12</v>
      </c>
      <c r="I438" s="576">
        <v>0</v>
      </c>
      <c r="J438" s="576">
        <f t="shared" si="14"/>
        <v>12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75" t="s">
        <v>207</v>
      </c>
      <c r="C439" s="576">
        <v>129</v>
      </c>
      <c r="D439" s="576">
        <v>27</v>
      </c>
      <c r="E439" s="576">
        <f t="shared" si="13"/>
        <v>156</v>
      </c>
      <c r="F439" s="118"/>
      <c r="G439" s="614" t="s">
        <v>207</v>
      </c>
      <c r="H439" s="576">
        <v>241</v>
      </c>
      <c r="I439" s="576">
        <v>2</v>
      </c>
      <c r="J439" s="576">
        <f t="shared" si="14"/>
        <v>243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75" t="s">
        <v>118</v>
      </c>
      <c r="C440" s="576">
        <v>180</v>
      </c>
      <c r="D440" s="576">
        <v>2</v>
      </c>
      <c r="E440" s="576">
        <f t="shared" si="13"/>
        <v>182</v>
      </c>
      <c r="F440" s="118"/>
      <c r="G440" s="614" t="s">
        <v>118</v>
      </c>
      <c r="H440" s="576">
        <v>127</v>
      </c>
      <c r="I440" s="576">
        <v>2</v>
      </c>
      <c r="J440" s="576">
        <f t="shared" si="14"/>
        <v>129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75" t="s">
        <v>237</v>
      </c>
      <c r="C441" s="576">
        <v>133</v>
      </c>
      <c r="D441" s="576">
        <v>6</v>
      </c>
      <c r="E441" s="576">
        <f t="shared" si="13"/>
        <v>139</v>
      </c>
      <c r="F441" s="118"/>
      <c r="G441" s="614" t="s">
        <v>237</v>
      </c>
      <c r="H441" s="576">
        <v>169</v>
      </c>
      <c r="I441" s="576">
        <v>17</v>
      </c>
      <c r="J441" s="576">
        <f>+H441+I441</f>
        <v>186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75" t="s">
        <v>208</v>
      </c>
      <c r="C442" s="576">
        <v>12</v>
      </c>
      <c r="D442" s="576">
        <v>0</v>
      </c>
      <c r="E442" s="576">
        <f t="shared" si="13"/>
        <v>12</v>
      </c>
      <c r="F442" s="118"/>
      <c r="G442" s="614" t="s">
        <v>208</v>
      </c>
      <c r="H442" s="576">
        <v>9</v>
      </c>
      <c r="I442" s="576">
        <v>0</v>
      </c>
      <c r="J442" s="576">
        <f t="shared" si="14"/>
        <v>9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44" t="s">
        <v>336</v>
      </c>
      <c r="C443" s="645">
        <v>11</v>
      </c>
      <c r="D443" s="645">
        <v>0</v>
      </c>
      <c r="E443" s="576">
        <f t="shared" si="13"/>
        <v>11</v>
      </c>
      <c r="F443" s="118"/>
      <c r="G443" s="646" t="s">
        <v>336</v>
      </c>
      <c r="H443" s="645">
        <v>13</v>
      </c>
      <c r="I443" s="645">
        <v>0</v>
      </c>
      <c r="J443" s="645">
        <f>H443+I443</f>
        <v>13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75" t="s">
        <v>114</v>
      </c>
      <c r="C444" s="576">
        <v>35</v>
      </c>
      <c r="D444" s="576">
        <v>0</v>
      </c>
      <c r="E444" s="576">
        <f>+C444+D444</f>
        <v>35</v>
      </c>
      <c r="F444" s="118"/>
      <c r="G444" s="614" t="s">
        <v>114</v>
      </c>
      <c r="H444" s="576">
        <v>82</v>
      </c>
      <c r="I444" s="576">
        <v>42</v>
      </c>
      <c r="J444" s="576">
        <f t="shared" si="14"/>
        <v>124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75" t="s">
        <v>183</v>
      </c>
      <c r="C445" s="576">
        <v>3</v>
      </c>
      <c r="D445" s="576">
        <v>0</v>
      </c>
      <c r="E445" s="576">
        <f t="shared" si="13"/>
        <v>3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75" t="s">
        <v>220</v>
      </c>
      <c r="C448" s="576">
        <v>92</v>
      </c>
      <c r="D448" s="576">
        <v>15</v>
      </c>
      <c r="E448" s="576">
        <f t="shared" si="13"/>
        <v>107</v>
      </c>
      <c r="F448" s="118"/>
      <c r="G448" s="615" t="s">
        <v>220</v>
      </c>
      <c r="H448" s="576">
        <v>109</v>
      </c>
      <c r="I448" s="576">
        <v>9</v>
      </c>
      <c r="J448" s="576">
        <f>+H448+I448</f>
        <v>118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75" t="s">
        <v>199</v>
      </c>
      <c r="C449" s="576">
        <v>91</v>
      </c>
      <c r="D449" s="576">
        <v>0</v>
      </c>
      <c r="E449" s="576">
        <f t="shared" si="13"/>
        <v>91</v>
      </c>
      <c r="F449" s="118"/>
      <c r="G449" s="614" t="s">
        <v>199</v>
      </c>
      <c r="H449" s="576">
        <v>92</v>
      </c>
      <c r="I449" s="576">
        <v>0</v>
      </c>
      <c r="J449" s="576">
        <f t="shared" si="14"/>
        <v>92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77" t="s">
        <v>51</v>
      </c>
      <c r="C450" s="578">
        <f>SUM(C426:C449)</f>
        <v>5701</v>
      </c>
      <c r="D450" s="578">
        <f>SUM(D426:D449)</f>
        <v>1430</v>
      </c>
      <c r="E450" s="578">
        <f>SUM(E426:E449)</f>
        <v>7131</v>
      </c>
      <c r="F450" s="118"/>
      <c r="G450" s="578" t="s">
        <v>51</v>
      </c>
      <c r="H450" s="578">
        <f>SUM(H426:H449)</f>
        <v>6246</v>
      </c>
      <c r="I450" s="578">
        <f>SUM(I426:I449)</f>
        <v>1482</v>
      </c>
      <c r="J450" s="616">
        <f>SUM(J426:J449)</f>
        <v>7728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700" t="s">
        <v>211</v>
      </c>
      <c r="C453" s="701"/>
      <c r="D453" s="701"/>
      <c r="E453" s="702"/>
      <c r="F453" s="114"/>
      <c r="G453" s="700" t="s">
        <v>211</v>
      </c>
      <c r="H453" s="701"/>
      <c r="I453" s="701"/>
      <c r="J453" s="702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700" t="s">
        <v>527</v>
      </c>
      <c r="C454" s="701"/>
      <c r="D454" s="701"/>
      <c r="E454" s="702"/>
      <c r="F454" s="114"/>
      <c r="G454" s="700" t="s">
        <v>528</v>
      </c>
      <c r="H454" s="701"/>
      <c r="I454" s="701"/>
      <c r="J454" s="702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749" t="s">
        <v>42</v>
      </c>
      <c r="C455" s="749" t="s">
        <v>52</v>
      </c>
      <c r="D455" s="747" t="s">
        <v>182</v>
      </c>
      <c r="E455" s="747" t="s">
        <v>29</v>
      </c>
      <c r="F455" s="114"/>
      <c r="G455" s="743" t="s">
        <v>42</v>
      </c>
      <c r="H455" s="743" t="s">
        <v>52</v>
      </c>
      <c r="I455" s="743" t="s">
        <v>182</v>
      </c>
      <c r="J455" s="743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748"/>
      <c r="C456" s="748"/>
      <c r="D456" s="748"/>
      <c r="E456" s="748"/>
      <c r="F456" s="114"/>
      <c r="G456" s="744"/>
      <c r="H456" s="744"/>
      <c r="I456" s="744"/>
      <c r="J456" s="744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75" t="s">
        <v>44</v>
      </c>
      <c r="C457" s="576">
        <v>1937</v>
      </c>
      <c r="D457" s="576">
        <v>366</v>
      </c>
      <c r="E457" s="576">
        <f t="shared" ref="E457:E480" si="15">+C457+D457</f>
        <v>2303</v>
      </c>
      <c r="F457" s="114"/>
      <c r="G457" s="614" t="s">
        <v>44</v>
      </c>
      <c r="H457" s="618">
        <v>2183</v>
      </c>
      <c r="I457" s="618">
        <v>86</v>
      </c>
      <c r="J457" s="576">
        <f>+H457+I457</f>
        <v>2269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75" t="s">
        <v>45</v>
      </c>
      <c r="C458" s="576">
        <v>1174</v>
      </c>
      <c r="D458" s="576">
        <v>302</v>
      </c>
      <c r="E458" s="576">
        <f t="shared" si="15"/>
        <v>1476</v>
      </c>
      <c r="F458" s="114"/>
      <c r="G458" s="614" t="s">
        <v>45</v>
      </c>
      <c r="H458" s="618">
        <v>1208</v>
      </c>
      <c r="I458" s="618">
        <v>556</v>
      </c>
      <c r="J458" s="576">
        <f t="shared" ref="J458:J479" si="16">+H458+I458</f>
        <v>1764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75" t="s">
        <v>46</v>
      </c>
      <c r="C459" s="576">
        <v>25</v>
      </c>
      <c r="D459" s="576">
        <v>66</v>
      </c>
      <c r="E459" s="576">
        <f t="shared" si="15"/>
        <v>91</v>
      </c>
      <c r="F459" s="114"/>
      <c r="G459" s="614" t="s">
        <v>46</v>
      </c>
      <c r="H459" s="618">
        <v>25</v>
      </c>
      <c r="I459" s="618">
        <v>44</v>
      </c>
      <c r="J459" s="576">
        <f t="shared" si="16"/>
        <v>69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75" t="s">
        <v>47</v>
      </c>
      <c r="C460" s="576">
        <v>116</v>
      </c>
      <c r="D460" s="576">
        <v>129</v>
      </c>
      <c r="E460" s="576">
        <f t="shared" si="15"/>
        <v>245</v>
      </c>
      <c r="F460" s="114"/>
      <c r="G460" s="614" t="s">
        <v>47</v>
      </c>
      <c r="H460" s="618">
        <v>79</v>
      </c>
      <c r="I460" s="618">
        <v>56</v>
      </c>
      <c r="J460" s="576">
        <f t="shared" si="16"/>
        <v>135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75" t="s">
        <v>48</v>
      </c>
      <c r="C461" s="576">
        <v>24</v>
      </c>
      <c r="D461" s="576">
        <v>0</v>
      </c>
      <c r="E461" s="576">
        <f t="shared" si="15"/>
        <v>24</v>
      </c>
      <c r="F461" s="114"/>
      <c r="G461" s="614" t="s">
        <v>48</v>
      </c>
      <c r="H461" s="618">
        <v>19</v>
      </c>
      <c r="I461" s="618">
        <v>0</v>
      </c>
      <c r="J461" s="576">
        <f t="shared" si="16"/>
        <v>19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75" t="s">
        <v>49</v>
      </c>
      <c r="C462" s="576">
        <v>247</v>
      </c>
      <c r="D462" s="576">
        <v>13</v>
      </c>
      <c r="E462" s="576">
        <f t="shared" si="15"/>
        <v>260</v>
      </c>
      <c r="F462" s="114"/>
      <c r="G462" s="614" t="s">
        <v>49</v>
      </c>
      <c r="H462" s="618">
        <v>208</v>
      </c>
      <c r="I462" s="618">
        <v>26</v>
      </c>
      <c r="J462" s="576">
        <f t="shared" si="16"/>
        <v>234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75" t="s">
        <v>109</v>
      </c>
      <c r="C463" s="576">
        <v>542</v>
      </c>
      <c r="D463" s="576">
        <v>119</v>
      </c>
      <c r="E463" s="576">
        <f t="shared" si="15"/>
        <v>661</v>
      </c>
      <c r="F463" s="114"/>
      <c r="G463" s="614" t="s">
        <v>109</v>
      </c>
      <c r="H463" s="618">
        <v>446</v>
      </c>
      <c r="I463" s="618">
        <v>86</v>
      </c>
      <c r="J463" s="576">
        <f t="shared" si="16"/>
        <v>532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75" t="s">
        <v>203</v>
      </c>
      <c r="C464" s="576">
        <v>347</v>
      </c>
      <c r="D464" s="576">
        <v>307</v>
      </c>
      <c r="E464" s="576">
        <f t="shared" si="15"/>
        <v>654</v>
      </c>
      <c r="F464" s="114"/>
      <c r="G464" s="614" t="s">
        <v>203</v>
      </c>
      <c r="H464" s="618">
        <v>431</v>
      </c>
      <c r="I464" s="618">
        <v>255</v>
      </c>
      <c r="J464" s="576">
        <f t="shared" si="16"/>
        <v>686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75" t="s">
        <v>50</v>
      </c>
      <c r="C465" s="576">
        <v>324</v>
      </c>
      <c r="D465" s="576">
        <v>169</v>
      </c>
      <c r="E465" s="576">
        <f t="shared" si="15"/>
        <v>493</v>
      </c>
      <c r="F465" s="114"/>
      <c r="G465" s="614" t="s">
        <v>50</v>
      </c>
      <c r="H465" s="618">
        <v>388</v>
      </c>
      <c r="I465" s="618">
        <v>111</v>
      </c>
      <c r="J465" s="576">
        <f t="shared" si="16"/>
        <v>499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75" t="s">
        <v>204</v>
      </c>
      <c r="C466" s="576">
        <v>209</v>
      </c>
      <c r="D466" s="576">
        <v>10</v>
      </c>
      <c r="E466" s="576">
        <f t="shared" si="15"/>
        <v>219</v>
      </c>
      <c r="F466" s="114"/>
      <c r="G466" s="614" t="s">
        <v>204</v>
      </c>
      <c r="H466" s="618">
        <v>207</v>
      </c>
      <c r="I466" s="618">
        <v>48</v>
      </c>
      <c r="J466" s="576">
        <f t="shared" si="16"/>
        <v>255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75" t="s">
        <v>205</v>
      </c>
      <c r="C467" s="576">
        <v>169</v>
      </c>
      <c r="D467" s="576">
        <v>43</v>
      </c>
      <c r="E467" s="576">
        <f t="shared" si="15"/>
        <v>212</v>
      </c>
      <c r="F467" s="114"/>
      <c r="G467" s="614" t="s">
        <v>205</v>
      </c>
      <c r="H467" s="618">
        <v>203</v>
      </c>
      <c r="I467" s="618">
        <v>49</v>
      </c>
      <c r="J467" s="576">
        <f t="shared" si="16"/>
        <v>252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75" t="s">
        <v>61</v>
      </c>
      <c r="C468" s="576">
        <v>51</v>
      </c>
      <c r="D468" s="576">
        <v>0</v>
      </c>
      <c r="E468" s="576">
        <f t="shared" si="15"/>
        <v>51</v>
      </c>
      <c r="F468" s="114"/>
      <c r="G468" s="614" t="s">
        <v>61</v>
      </c>
      <c r="H468" s="618">
        <v>75</v>
      </c>
      <c r="I468" s="618">
        <v>0</v>
      </c>
      <c r="J468" s="576">
        <f t="shared" si="16"/>
        <v>75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75" t="s">
        <v>206</v>
      </c>
      <c r="C469" s="576">
        <v>24</v>
      </c>
      <c r="D469" s="576">
        <v>0</v>
      </c>
      <c r="E469" s="576">
        <f t="shared" si="15"/>
        <v>24</v>
      </c>
      <c r="F469" s="114"/>
      <c r="G469" s="614" t="s">
        <v>206</v>
      </c>
      <c r="H469" s="618">
        <v>7</v>
      </c>
      <c r="I469" s="618">
        <v>0</v>
      </c>
      <c r="J469" s="576">
        <f t="shared" si="16"/>
        <v>7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75" t="s">
        <v>207</v>
      </c>
      <c r="C470" s="576">
        <v>213</v>
      </c>
      <c r="D470" s="576">
        <v>29</v>
      </c>
      <c r="E470" s="576">
        <f t="shared" si="15"/>
        <v>242</v>
      </c>
      <c r="F470" s="114"/>
      <c r="G470" s="614" t="s">
        <v>207</v>
      </c>
      <c r="H470" s="618">
        <v>251</v>
      </c>
      <c r="I470" s="618">
        <v>1</v>
      </c>
      <c r="J470" s="576">
        <f t="shared" si="16"/>
        <v>252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75" t="s">
        <v>118</v>
      </c>
      <c r="C471" s="576">
        <v>148</v>
      </c>
      <c r="D471" s="576">
        <v>29</v>
      </c>
      <c r="E471" s="576">
        <f t="shared" si="15"/>
        <v>177</v>
      </c>
      <c r="F471" s="114"/>
      <c r="G471" s="614" t="s">
        <v>118</v>
      </c>
      <c r="H471" s="618">
        <v>182</v>
      </c>
      <c r="I471" s="618">
        <v>1</v>
      </c>
      <c r="J471" s="576">
        <f t="shared" si="16"/>
        <v>183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75" t="s">
        <v>237</v>
      </c>
      <c r="C472" s="576">
        <v>117</v>
      </c>
      <c r="D472" s="576">
        <v>5</v>
      </c>
      <c r="E472" s="576">
        <f t="shared" si="15"/>
        <v>122</v>
      </c>
      <c r="F472" s="114"/>
      <c r="G472" s="614" t="s">
        <v>237</v>
      </c>
      <c r="H472" s="618">
        <v>205</v>
      </c>
      <c r="I472" s="618">
        <v>26</v>
      </c>
      <c r="J472" s="576">
        <f t="shared" si="16"/>
        <v>231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75" t="s">
        <v>208</v>
      </c>
      <c r="C473" s="576">
        <v>22</v>
      </c>
      <c r="D473" s="576">
        <v>0</v>
      </c>
      <c r="E473" s="576">
        <f t="shared" si="15"/>
        <v>22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44" t="s">
        <v>336</v>
      </c>
      <c r="C474" s="645">
        <v>10</v>
      </c>
      <c r="D474" s="645">
        <v>0</v>
      </c>
      <c r="E474" s="576">
        <f t="shared" si="15"/>
        <v>10</v>
      </c>
      <c r="F474" s="114"/>
      <c r="G474" s="646" t="s">
        <v>336</v>
      </c>
      <c r="H474" s="645">
        <v>11</v>
      </c>
      <c r="I474" s="645">
        <v>0</v>
      </c>
      <c r="J474" s="576">
        <f t="shared" si="16"/>
        <v>11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75" t="s">
        <v>114</v>
      </c>
      <c r="C475" s="576">
        <v>61</v>
      </c>
      <c r="D475" s="576">
        <v>0</v>
      </c>
      <c r="E475" s="576">
        <f t="shared" si="15"/>
        <v>61</v>
      </c>
      <c r="F475" s="114"/>
      <c r="G475" s="615" t="s">
        <v>114</v>
      </c>
      <c r="H475" s="618">
        <v>103</v>
      </c>
      <c r="I475" s="618">
        <v>40</v>
      </c>
      <c r="J475" s="576">
        <f t="shared" si="16"/>
        <v>143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75" t="s">
        <v>183</v>
      </c>
      <c r="C476" s="576">
        <v>1</v>
      </c>
      <c r="D476" s="576">
        <v>0</v>
      </c>
      <c r="E476" s="576">
        <f t="shared" si="15"/>
        <v>1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75" t="s">
        <v>220</v>
      </c>
      <c r="C479" s="580">
        <v>96</v>
      </c>
      <c r="D479" s="576">
        <v>12</v>
      </c>
      <c r="E479" s="576">
        <f t="shared" si="15"/>
        <v>108</v>
      </c>
      <c r="F479" s="114"/>
      <c r="G479" s="614" t="s">
        <v>220</v>
      </c>
      <c r="H479" s="619">
        <v>89</v>
      </c>
      <c r="I479" s="618">
        <v>10</v>
      </c>
      <c r="J479" s="576">
        <f t="shared" si="16"/>
        <v>99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75" t="s">
        <v>263</v>
      </c>
      <c r="C480" s="580">
        <v>89</v>
      </c>
      <c r="D480" s="576">
        <v>0</v>
      </c>
      <c r="E480" s="576">
        <f t="shared" si="15"/>
        <v>89</v>
      </c>
      <c r="F480" s="114"/>
      <c r="G480" s="614" t="s">
        <v>263</v>
      </c>
      <c r="H480" s="619">
        <v>78</v>
      </c>
      <c r="I480" s="618">
        <v>0</v>
      </c>
      <c r="J480" s="576">
        <f>+H480+I480</f>
        <v>78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5946</v>
      </c>
      <c r="D481" s="578">
        <f>SUM(D457:D480)</f>
        <v>1599</v>
      </c>
      <c r="E481" s="578">
        <f>SUM(E457:E480)</f>
        <v>7545</v>
      </c>
      <c r="F481" s="121"/>
      <c r="G481" s="581" t="s">
        <v>51</v>
      </c>
      <c r="H481" s="578">
        <f>SUM(H457:H480)</f>
        <v>6412</v>
      </c>
      <c r="I481" s="578">
        <f>SUM(I457:I480)</f>
        <v>1396</v>
      </c>
      <c r="J481" s="578">
        <f>SUM(J457:J480)</f>
        <v>7808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716" t="s">
        <v>365</v>
      </c>
      <c r="C484" s="716"/>
      <c r="D484" s="716"/>
      <c r="E484" s="716"/>
      <c r="F484" s="716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49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4078.0571299347098</v>
      </c>
      <c r="D487" s="570">
        <v>3313.6010920100002</v>
      </c>
      <c r="E487" s="570">
        <v>764.45603792470956</v>
      </c>
      <c r="F487" s="368">
        <v>0.8125440587103917</v>
      </c>
      <c r="G487" s="31"/>
      <c r="H487" s="369" t="s">
        <v>141</v>
      </c>
      <c r="I487" s="570">
        <v>8422.5025999614827</v>
      </c>
      <c r="J487" s="570">
        <v>5609.6096910797378</v>
      </c>
      <c r="K487" s="570">
        <v>2812.8929088817449</v>
      </c>
      <c r="L487" s="368">
        <v>0.66602647188323705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141</v>
      </c>
      <c r="C488" s="570">
        <v>756.41382248788977</v>
      </c>
      <c r="D488" s="570">
        <v>143.27099999999999</v>
      </c>
      <c r="E488" s="570">
        <v>613.14282248788982</v>
      </c>
      <c r="F488" s="368">
        <v>0.18940822568362539</v>
      </c>
      <c r="G488" s="31"/>
      <c r="H488" s="367" t="s">
        <v>241</v>
      </c>
      <c r="I488" s="570">
        <v>3766.7211939955305</v>
      </c>
      <c r="J488" s="570">
        <v>932.51050715099996</v>
      </c>
      <c r="K488" s="570">
        <v>2834.2106868445308</v>
      </c>
      <c r="L488" s="368">
        <v>0.24756557736141976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239</v>
      </c>
      <c r="C489" s="570">
        <v>3113.3554432834881</v>
      </c>
      <c r="D489" s="570">
        <v>2325.58</v>
      </c>
      <c r="E489" s="570">
        <v>787.77544328348813</v>
      </c>
      <c r="F489" s="368">
        <v>0.74696899932098215</v>
      </c>
      <c r="G489" s="31"/>
      <c r="H489" s="367" t="s">
        <v>144</v>
      </c>
      <c r="I489" s="570">
        <v>522.91210987656234</v>
      </c>
      <c r="J489" s="570">
        <v>43.096038589999999</v>
      </c>
      <c r="K489" s="570">
        <v>479.81607128656236</v>
      </c>
      <c r="L489" s="368">
        <v>8.2415453335309391E-2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240</v>
      </c>
      <c r="C490" s="570">
        <v>5568.9597365775071</v>
      </c>
      <c r="D490" s="570">
        <v>865.0809999999999</v>
      </c>
      <c r="E490" s="570">
        <v>4703.878736577507</v>
      </c>
      <c r="F490" s="368">
        <v>0.15533978353588335</v>
      </c>
      <c r="G490" s="31"/>
      <c r="H490" s="367" t="s">
        <v>142</v>
      </c>
      <c r="I490" s="570">
        <v>164.43777040143468</v>
      </c>
      <c r="J490" s="570">
        <v>0</v>
      </c>
      <c r="K490" s="570">
        <v>164.43777040143468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241</v>
      </c>
      <c r="C491" s="570">
        <v>17934.681356379529</v>
      </c>
      <c r="D491" s="570">
        <v>11152.159929629999</v>
      </c>
      <c r="E491" s="570">
        <v>6782.5214267495303</v>
      </c>
      <c r="F491" s="368">
        <v>0.62182091267894612</v>
      </c>
      <c r="G491" s="31"/>
      <c r="H491" s="367" t="s">
        <v>242</v>
      </c>
      <c r="I491" s="570">
        <v>5995.8378207548594</v>
      </c>
      <c r="J491" s="570">
        <v>4799.3357237</v>
      </c>
      <c r="K491" s="570">
        <v>1196.5020970548594</v>
      </c>
      <c r="L491" s="368">
        <v>0.80044455290082828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142</v>
      </c>
      <c r="C492" s="570">
        <v>1896.5158158029699</v>
      </c>
      <c r="D492" s="570">
        <v>1213.1600000000001</v>
      </c>
      <c r="E492" s="570">
        <v>683.3558158029698</v>
      </c>
      <c r="F492" s="368">
        <v>0.63967829315800229</v>
      </c>
      <c r="G492" s="31"/>
      <c r="H492" s="370" t="s">
        <v>243</v>
      </c>
      <c r="I492" s="570">
        <v>25071.379514992499</v>
      </c>
      <c r="J492" s="570">
        <v>19998.417578590095</v>
      </c>
      <c r="K492" s="570">
        <v>5072.9619364024038</v>
      </c>
      <c r="L492" s="368">
        <v>0.7976592419508145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259</v>
      </c>
      <c r="C493" s="590">
        <v>32567.710063496004</v>
      </c>
      <c r="D493" s="590">
        <v>27385.64720811</v>
      </c>
      <c r="E493" s="590">
        <v>5182.0628553860042</v>
      </c>
      <c r="F493" s="368">
        <v>0.84088341350120299</v>
      </c>
      <c r="G493" s="55"/>
      <c r="H493" s="364" t="s">
        <v>265</v>
      </c>
      <c r="I493" s="591">
        <v>43943.791009982371</v>
      </c>
      <c r="J493" s="591">
        <v>31382.969539110833</v>
      </c>
      <c r="K493" s="591">
        <v>11561.747898017129</v>
      </c>
      <c r="L493" s="638">
        <v>0.71157274591056097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260</v>
      </c>
      <c r="C494" s="591">
        <v>65915.6933679621</v>
      </c>
      <c r="D494" s="591">
        <v>41886.716999999997</v>
      </c>
      <c r="E494" s="591">
        <v>18241.518460189545</v>
      </c>
      <c r="F494" s="637">
        <v>0.63545894550748616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364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3" x14ac:dyDescent="0.25">
      <c r="B516" s="716" t="s">
        <v>513</v>
      </c>
      <c r="C516" s="716"/>
      <c r="D516" s="716"/>
      <c r="E516" s="716"/>
    </row>
    <row r="517" spans="2:27" ht="13" x14ac:dyDescent="0.25">
      <c r="B517" s="716"/>
      <c r="C517" s="716"/>
      <c r="D517" s="716"/>
      <c r="E517" s="716"/>
      <c r="F517" s="26"/>
      <c r="G517" s="93"/>
    </row>
    <row r="519" spans="2:27" ht="15" customHeight="1" x14ac:dyDescent="0.25">
      <c r="B519" s="750" t="s">
        <v>269</v>
      </c>
      <c r="C519" s="700" t="s">
        <v>268</v>
      </c>
      <c r="D519" s="701"/>
      <c r="E519" s="701" t="s">
        <v>182</v>
      </c>
      <c r="F519" s="702"/>
      <c r="G519" s="3"/>
    </row>
    <row r="520" spans="2:27" x14ac:dyDescent="0.25">
      <c r="B520" s="751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5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5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3.5" hidden="1" x14ac:dyDescent="0.25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5">
      <c r="B524" s="597" t="s">
        <v>156</v>
      </c>
      <c r="C524" s="524">
        <v>0</v>
      </c>
      <c r="D524" s="632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5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29" hidden="1" x14ac:dyDescent="0.25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29" hidden="1" x14ac:dyDescent="0.25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29" hidden="1" x14ac:dyDescent="0.25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5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5">
      <c r="H531" s="610"/>
    </row>
    <row r="532" spans="2:29" x14ac:dyDescent="0.25">
      <c r="D532" s="633"/>
      <c r="E532" s="624"/>
      <c r="F532" s="374"/>
      <c r="G532" s="630"/>
      <c r="H532" s="610"/>
    </row>
    <row r="533" spans="2:29" ht="19.5" customHeight="1" x14ac:dyDescent="0.25">
      <c r="B533" s="716" t="s">
        <v>295</v>
      </c>
      <c r="C533" s="716"/>
      <c r="D533" s="716"/>
      <c r="E533" s="716"/>
      <c r="F533" s="716"/>
      <c r="G533" s="647"/>
      <c r="H533" s="650"/>
    </row>
    <row r="534" spans="2:29" x14ac:dyDescent="0.25">
      <c r="G534" s="630"/>
      <c r="H534" s="610"/>
    </row>
    <row r="535" spans="2:29" x14ac:dyDescent="0.25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5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5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5">
      <c r="B543" s="2" t="s">
        <v>37</v>
      </c>
      <c r="C543" s="429">
        <v>0</v>
      </c>
      <c r="D543" s="604">
        <v>0</v>
      </c>
      <c r="E543" s="429">
        <v>0</v>
      </c>
      <c r="F543" s="427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customHeight="1" x14ac:dyDescent="0.25">
      <c r="B544" s="2" t="s">
        <v>38</v>
      </c>
      <c r="C544" s="429">
        <v>0</v>
      </c>
      <c r="D544" s="604">
        <v>0</v>
      </c>
      <c r="E544" s="429">
        <v>0</v>
      </c>
      <c r="F544" s="427">
        <v>0</v>
      </c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customHeight="1" x14ac:dyDescent="0.25">
      <c r="B545" s="2" t="s">
        <v>39</v>
      </c>
      <c r="C545" s="429">
        <v>0</v>
      </c>
      <c r="D545" s="604">
        <v>0</v>
      </c>
      <c r="E545" s="429">
        <v>0</v>
      </c>
      <c r="F545" s="427">
        <v>0</v>
      </c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customHeight="1" x14ac:dyDescent="0.25">
      <c r="B546" s="2" t="s">
        <v>40</v>
      </c>
      <c r="C546" s="429">
        <v>0</v>
      </c>
      <c r="D546" s="604">
        <v>0</v>
      </c>
      <c r="E546" s="429">
        <v>0</v>
      </c>
      <c r="F546" s="427">
        <v>0</v>
      </c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5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5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5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3">
      <c r="B553" s="716" t="s">
        <v>287</v>
      </c>
      <c r="C553" s="716"/>
      <c r="D553" s="716"/>
      <c r="E553" s="716"/>
      <c r="F553" s="716"/>
      <c r="G553" s="716"/>
    </row>
    <row r="554" spans="2:29" ht="13" x14ac:dyDescent="0.25">
      <c r="B554" s="752" t="s">
        <v>515</v>
      </c>
      <c r="C554" s="753"/>
      <c r="D554" s="753"/>
      <c r="E554" s="753"/>
      <c r="F554" s="753"/>
      <c r="G554" s="753"/>
      <c r="H554" s="753"/>
      <c r="I554" s="753"/>
      <c r="J554" s="753"/>
      <c r="K554" s="753"/>
      <c r="L554" s="753"/>
      <c r="M554" s="753"/>
      <c r="N554" s="754"/>
      <c r="P554" s="23"/>
    </row>
    <row r="555" spans="2:29" ht="21.65" customHeight="1" x14ac:dyDescent="0.25">
      <c r="B555" s="755"/>
      <c r="C555" s="731"/>
      <c r="D555" s="731"/>
      <c r="E555" s="731"/>
      <c r="F555" s="731"/>
      <c r="G555" s="731"/>
      <c r="H555" s="731"/>
      <c r="I555" s="731"/>
      <c r="J555" s="731"/>
      <c r="K555" s="731"/>
      <c r="L555" s="731"/>
      <c r="M555" s="731"/>
      <c r="N555" s="756"/>
      <c r="P555" s="23"/>
    </row>
    <row r="556" spans="2:29" ht="21.65" customHeight="1" thickBot="1" x14ac:dyDescent="0.3">
      <c r="B556" s="757"/>
      <c r="C556" s="758"/>
      <c r="D556" s="758"/>
      <c r="E556" s="758"/>
      <c r="F556" s="758"/>
      <c r="G556" s="758"/>
      <c r="H556" s="758"/>
      <c r="I556" s="758"/>
      <c r="J556" s="758"/>
      <c r="K556" s="758"/>
      <c r="L556" s="758"/>
      <c r="M556" s="758"/>
      <c r="N556" s="759"/>
      <c r="P556" s="23"/>
    </row>
    <row r="557" spans="2:29" ht="25.5" customHeight="1" thickBot="1" x14ac:dyDescent="0.3">
      <c r="B557" s="671" t="s">
        <v>42</v>
      </c>
      <c r="C557" s="672" t="s">
        <v>284</v>
      </c>
      <c r="D557" s="672" t="s">
        <v>366</v>
      </c>
      <c r="E557" s="673" t="s">
        <v>367</v>
      </c>
      <c r="F557" s="672" t="s">
        <v>368</v>
      </c>
      <c r="G557" s="672" t="s">
        <v>369</v>
      </c>
      <c r="H557" s="672" t="s">
        <v>370</v>
      </c>
      <c r="I557" s="672" t="s">
        <v>418</v>
      </c>
      <c r="J557" s="672" t="s">
        <v>432</v>
      </c>
      <c r="K557" s="672" t="s">
        <v>456</v>
      </c>
      <c r="L557" s="672" t="s">
        <v>511</v>
      </c>
      <c r="M557" s="672" t="s">
        <v>514</v>
      </c>
      <c r="N557" s="623" t="s">
        <v>285</v>
      </c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498">
        <v>76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268</v>
      </c>
      <c r="J558" s="498">
        <v>164</v>
      </c>
      <c r="K558" s="498">
        <v>248</v>
      </c>
      <c r="L558" s="498">
        <v>223</v>
      </c>
      <c r="M558" s="498">
        <v>164</v>
      </c>
      <c r="N558" s="499">
        <v>2151</v>
      </c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8" t="s">
        <v>45</v>
      </c>
      <c r="C559" s="679">
        <v>76</v>
      </c>
      <c r="D559" s="679">
        <v>148</v>
      </c>
      <c r="E559" s="679">
        <v>60</v>
      </c>
      <c r="F559" s="679">
        <v>90</v>
      </c>
      <c r="G559" s="679">
        <v>157</v>
      </c>
      <c r="H559" s="679">
        <v>135</v>
      </c>
      <c r="I559" s="679">
        <v>109</v>
      </c>
      <c r="J559" s="679">
        <v>95</v>
      </c>
      <c r="K559" s="679">
        <v>121</v>
      </c>
      <c r="L559" s="679">
        <v>266</v>
      </c>
      <c r="M559" s="679">
        <v>110</v>
      </c>
      <c r="N559" s="499">
        <v>1367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8" t="s">
        <v>46</v>
      </c>
      <c r="C560" s="679">
        <v>6</v>
      </c>
      <c r="D560" s="679">
        <v>6</v>
      </c>
      <c r="E560" s="679">
        <v>4</v>
      </c>
      <c r="F560" s="679">
        <v>1</v>
      </c>
      <c r="G560" s="679">
        <v>5</v>
      </c>
      <c r="H560" s="679">
        <v>0</v>
      </c>
      <c r="I560" s="679">
        <v>4</v>
      </c>
      <c r="J560" s="679">
        <v>2</v>
      </c>
      <c r="K560" s="679">
        <v>2</v>
      </c>
      <c r="L560" s="679">
        <v>0</v>
      </c>
      <c r="M560" s="679">
        <v>1</v>
      </c>
      <c r="N560" s="499">
        <v>31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8" t="s">
        <v>47</v>
      </c>
      <c r="C561" s="679">
        <v>6</v>
      </c>
      <c r="D561" s="679">
        <v>10</v>
      </c>
      <c r="E561" s="679">
        <v>9</v>
      </c>
      <c r="F561" s="679">
        <v>3</v>
      </c>
      <c r="G561" s="679">
        <v>17</v>
      </c>
      <c r="H561" s="679">
        <v>15</v>
      </c>
      <c r="I561" s="679">
        <v>15</v>
      </c>
      <c r="J561" s="679">
        <v>7</v>
      </c>
      <c r="K561" s="679">
        <v>11</v>
      </c>
      <c r="L561" s="679">
        <v>8</v>
      </c>
      <c r="M561" s="679">
        <v>9</v>
      </c>
      <c r="N561" s="499">
        <v>110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8" t="s">
        <v>48</v>
      </c>
      <c r="C562" s="679">
        <v>2</v>
      </c>
      <c r="D562" s="679">
        <v>2</v>
      </c>
      <c r="E562" s="679">
        <v>2</v>
      </c>
      <c r="F562" s="679">
        <v>0</v>
      </c>
      <c r="G562" s="679">
        <v>3</v>
      </c>
      <c r="H562" s="679">
        <v>5</v>
      </c>
      <c r="I562" s="679">
        <v>0</v>
      </c>
      <c r="J562" s="679">
        <v>0</v>
      </c>
      <c r="K562" s="679">
        <v>3</v>
      </c>
      <c r="L562" s="679">
        <v>5</v>
      </c>
      <c r="M562" s="679">
        <v>3</v>
      </c>
      <c r="N562" s="499">
        <v>25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8" t="s">
        <v>49</v>
      </c>
      <c r="C563" s="679">
        <v>14</v>
      </c>
      <c r="D563" s="679">
        <v>25</v>
      </c>
      <c r="E563" s="679">
        <v>24</v>
      </c>
      <c r="F563" s="679">
        <v>30</v>
      </c>
      <c r="G563" s="679">
        <v>16</v>
      </c>
      <c r="H563" s="679">
        <v>29</v>
      </c>
      <c r="I563" s="679">
        <v>27</v>
      </c>
      <c r="J563" s="679">
        <v>32</v>
      </c>
      <c r="K563" s="679">
        <v>23</v>
      </c>
      <c r="L563" s="679">
        <v>36</v>
      </c>
      <c r="M563" s="679">
        <v>20</v>
      </c>
      <c r="N563" s="499">
        <v>276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8" t="s">
        <v>109</v>
      </c>
      <c r="C564" s="679">
        <v>1</v>
      </c>
      <c r="D564" s="679">
        <v>80</v>
      </c>
      <c r="E564" s="679">
        <v>39</v>
      </c>
      <c r="F564" s="679">
        <v>61</v>
      </c>
      <c r="G564" s="679">
        <v>4</v>
      </c>
      <c r="H564" s="679">
        <v>3</v>
      </c>
      <c r="I564" s="679">
        <v>60</v>
      </c>
      <c r="J564" s="679">
        <v>34</v>
      </c>
      <c r="K564" s="679">
        <v>87</v>
      </c>
      <c r="L564" s="679">
        <v>62</v>
      </c>
      <c r="M564" s="679">
        <v>56</v>
      </c>
      <c r="N564" s="499">
        <v>487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8" t="s">
        <v>203</v>
      </c>
      <c r="C565" s="679">
        <v>86</v>
      </c>
      <c r="D565" s="679">
        <v>92</v>
      </c>
      <c r="E565" s="679">
        <v>0</v>
      </c>
      <c r="F565" s="679">
        <v>1</v>
      </c>
      <c r="G565" s="679">
        <v>2</v>
      </c>
      <c r="H565" s="679">
        <v>68</v>
      </c>
      <c r="I565" s="679">
        <v>29</v>
      </c>
      <c r="J565" s="679">
        <v>41</v>
      </c>
      <c r="K565" s="679">
        <v>144</v>
      </c>
      <c r="L565" s="679">
        <v>41</v>
      </c>
      <c r="M565" s="679">
        <v>16</v>
      </c>
      <c r="N565" s="499">
        <v>520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8" t="s">
        <v>50</v>
      </c>
      <c r="C566" s="679">
        <v>23</v>
      </c>
      <c r="D566" s="679">
        <v>56</v>
      </c>
      <c r="E566" s="679">
        <v>4</v>
      </c>
      <c r="F566" s="679">
        <v>42</v>
      </c>
      <c r="G566" s="679">
        <v>6</v>
      </c>
      <c r="H566" s="679">
        <v>58</v>
      </c>
      <c r="I566" s="679">
        <v>3</v>
      </c>
      <c r="J566" s="679">
        <v>40</v>
      </c>
      <c r="K566" s="679">
        <v>59</v>
      </c>
      <c r="L566" s="679">
        <v>36</v>
      </c>
      <c r="M566" s="679">
        <v>34</v>
      </c>
      <c r="N566" s="499">
        <v>361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8" t="s">
        <v>204</v>
      </c>
      <c r="C567" s="679">
        <v>0</v>
      </c>
      <c r="D567" s="679">
        <v>18</v>
      </c>
      <c r="E567" s="679">
        <v>35</v>
      </c>
      <c r="F567" s="679">
        <v>31</v>
      </c>
      <c r="G567" s="679">
        <v>91</v>
      </c>
      <c r="H567" s="679">
        <v>1</v>
      </c>
      <c r="I567" s="679">
        <v>0</v>
      </c>
      <c r="J567" s="679">
        <v>34</v>
      </c>
      <c r="K567" s="679">
        <v>43</v>
      </c>
      <c r="L567" s="679">
        <v>74</v>
      </c>
      <c r="M567" s="679">
        <v>49</v>
      </c>
      <c r="N567" s="499">
        <v>376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8" t="s">
        <v>205</v>
      </c>
      <c r="C568" s="679">
        <v>0</v>
      </c>
      <c r="D568" s="679">
        <v>47</v>
      </c>
      <c r="E568" s="679">
        <v>9</v>
      </c>
      <c r="F568" s="679">
        <v>6</v>
      </c>
      <c r="G568" s="679">
        <v>45</v>
      </c>
      <c r="H568" s="679">
        <v>2</v>
      </c>
      <c r="I568" s="679">
        <v>45</v>
      </c>
      <c r="J568" s="679">
        <v>9</v>
      </c>
      <c r="K568" s="679">
        <v>50</v>
      </c>
      <c r="L568" s="679">
        <v>0</v>
      </c>
      <c r="M568" s="679">
        <v>9</v>
      </c>
      <c r="N568" s="499">
        <v>222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8" t="s">
        <v>61</v>
      </c>
      <c r="C569" s="679">
        <v>0</v>
      </c>
      <c r="D569" s="679">
        <v>17</v>
      </c>
      <c r="E569" s="679">
        <v>0</v>
      </c>
      <c r="F569" s="679">
        <v>2</v>
      </c>
      <c r="G569" s="679">
        <v>3</v>
      </c>
      <c r="H569" s="679">
        <v>5</v>
      </c>
      <c r="I569" s="679">
        <v>0</v>
      </c>
      <c r="J569" s="679">
        <v>0</v>
      </c>
      <c r="K569" s="679">
        <v>9</v>
      </c>
      <c r="L569" s="679">
        <v>5</v>
      </c>
      <c r="M569" s="679">
        <v>10</v>
      </c>
      <c r="N569" s="499">
        <v>51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8" t="s">
        <v>206</v>
      </c>
      <c r="C570" s="679">
        <v>3</v>
      </c>
      <c r="D570" s="679">
        <v>0</v>
      </c>
      <c r="E570" s="679">
        <v>1</v>
      </c>
      <c r="F570" s="679">
        <v>0</v>
      </c>
      <c r="G570" s="679">
        <v>2</v>
      </c>
      <c r="H570" s="679">
        <v>0</v>
      </c>
      <c r="I570" s="679">
        <v>0</v>
      </c>
      <c r="J570" s="679">
        <v>3</v>
      </c>
      <c r="K570" s="679">
        <v>14</v>
      </c>
      <c r="L570" s="679">
        <v>1</v>
      </c>
      <c r="M570" s="679">
        <v>4</v>
      </c>
      <c r="N570" s="499">
        <v>28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8" t="s">
        <v>207</v>
      </c>
      <c r="C571" s="679">
        <v>21</v>
      </c>
      <c r="D571" s="679">
        <v>48</v>
      </c>
      <c r="E571" s="679">
        <v>0</v>
      </c>
      <c r="F571" s="679">
        <v>0</v>
      </c>
      <c r="G571" s="679">
        <v>0</v>
      </c>
      <c r="H571" s="679">
        <v>34</v>
      </c>
      <c r="I571" s="679">
        <v>1</v>
      </c>
      <c r="J571" s="679">
        <v>34</v>
      </c>
      <c r="K571" s="679">
        <v>0</v>
      </c>
      <c r="L571" s="679">
        <v>32</v>
      </c>
      <c r="M571" s="679">
        <v>0</v>
      </c>
      <c r="N571" s="499">
        <v>170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8" t="s">
        <v>118</v>
      </c>
      <c r="C572" s="679">
        <v>0</v>
      </c>
      <c r="D572" s="679">
        <v>105</v>
      </c>
      <c r="E572" s="679">
        <v>0</v>
      </c>
      <c r="F572" s="679">
        <v>0</v>
      </c>
      <c r="G572" s="679">
        <v>0</v>
      </c>
      <c r="H572" s="679">
        <v>2</v>
      </c>
      <c r="I572" s="679">
        <v>70</v>
      </c>
      <c r="J572" s="679">
        <v>0</v>
      </c>
      <c r="K572" s="679">
        <v>0</v>
      </c>
      <c r="L572" s="679">
        <v>0</v>
      </c>
      <c r="M572" s="679">
        <v>104</v>
      </c>
      <c r="N572" s="499">
        <v>281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8" t="s">
        <v>131</v>
      </c>
      <c r="C573" s="679">
        <v>0</v>
      </c>
      <c r="D573" s="679">
        <v>0</v>
      </c>
      <c r="E573" s="679">
        <v>0</v>
      </c>
      <c r="F573" s="679">
        <v>0</v>
      </c>
      <c r="G573" s="679">
        <v>0</v>
      </c>
      <c r="H573" s="679">
        <v>0</v>
      </c>
      <c r="I573" s="679">
        <v>0</v>
      </c>
      <c r="J573" s="679">
        <v>0</v>
      </c>
      <c r="K573" s="679">
        <v>0</v>
      </c>
      <c r="L573" s="679">
        <v>0</v>
      </c>
      <c r="M573" s="679">
        <v>0</v>
      </c>
      <c r="N573" s="499">
        <v>0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8" t="s">
        <v>237</v>
      </c>
      <c r="C574" s="679">
        <v>36</v>
      </c>
      <c r="D574" s="679">
        <v>67</v>
      </c>
      <c r="E574" s="679">
        <v>0</v>
      </c>
      <c r="F574" s="679">
        <v>1</v>
      </c>
      <c r="G574" s="679">
        <v>24</v>
      </c>
      <c r="H574" s="679">
        <v>8</v>
      </c>
      <c r="I574" s="679">
        <v>1</v>
      </c>
      <c r="J574" s="679">
        <v>53</v>
      </c>
      <c r="K574" s="679">
        <v>3</v>
      </c>
      <c r="L574" s="679">
        <v>0</v>
      </c>
      <c r="M574" s="679">
        <v>119</v>
      </c>
      <c r="N574" s="499">
        <v>312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8" t="s">
        <v>208</v>
      </c>
      <c r="C575" s="679">
        <v>0</v>
      </c>
      <c r="D575" s="679">
        <v>0</v>
      </c>
      <c r="E575" s="679">
        <v>1</v>
      </c>
      <c r="F575" s="679">
        <v>0</v>
      </c>
      <c r="G575" s="679">
        <v>0</v>
      </c>
      <c r="H575" s="679">
        <v>5</v>
      </c>
      <c r="I575" s="679">
        <v>1</v>
      </c>
      <c r="J575" s="679">
        <v>2</v>
      </c>
      <c r="K575" s="679">
        <v>2</v>
      </c>
      <c r="L575" s="679">
        <v>0</v>
      </c>
      <c r="M575" s="679">
        <v>3</v>
      </c>
      <c r="N575" s="499">
        <v>14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8" t="s">
        <v>114</v>
      </c>
      <c r="C576" s="679">
        <v>0</v>
      </c>
      <c r="D576" s="679">
        <v>16</v>
      </c>
      <c r="E576" s="679">
        <v>3</v>
      </c>
      <c r="F576" s="679">
        <v>0</v>
      </c>
      <c r="G576" s="679">
        <v>0</v>
      </c>
      <c r="H576" s="679">
        <v>0</v>
      </c>
      <c r="I576" s="679">
        <v>0</v>
      </c>
      <c r="J576" s="679">
        <v>27</v>
      </c>
      <c r="K576" s="679">
        <v>2</v>
      </c>
      <c r="L576" s="679">
        <v>3</v>
      </c>
      <c r="M576" s="679">
        <v>8</v>
      </c>
      <c r="N576" s="499">
        <v>59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8" t="s">
        <v>183</v>
      </c>
      <c r="C577" s="679">
        <v>0</v>
      </c>
      <c r="D577" s="679">
        <v>0</v>
      </c>
      <c r="E577" s="679">
        <v>0</v>
      </c>
      <c r="F577" s="679">
        <v>0</v>
      </c>
      <c r="G577" s="679">
        <v>0</v>
      </c>
      <c r="H577" s="679">
        <v>0</v>
      </c>
      <c r="I577" s="679">
        <v>1</v>
      </c>
      <c r="J577" s="679">
        <v>0</v>
      </c>
      <c r="K577" s="679">
        <v>0</v>
      </c>
      <c r="L577" s="679">
        <v>0</v>
      </c>
      <c r="M577" s="679">
        <v>2</v>
      </c>
      <c r="N577" s="499">
        <v>3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8" t="s">
        <v>198</v>
      </c>
      <c r="C578" s="679">
        <v>0</v>
      </c>
      <c r="D578" s="679">
        <v>0</v>
      </c>
      <c r="E578" s="679">
        <v>0</v>
      </c>
      <c r="F578" s="679">
        <v>0</v>
      </c>
      <c r="G578" s="679">
        <v>0</v>
      </c>
      <c r="H578" s="679">
        <v>0</v>
      </c>
      <c r="I578" s="679">
        <v>0</v>
      </c>
      <c r="J578" s="679">
        <v>0</v>
      </c>
      <c r="K578" s="679">
        <v>0</v>
      </c>
      <c r="L578" s="679">
        <v>0</v>
      </c>
      <c r="M578" s="679">
        <v>0</v>
      </c>
      <c r="N578" s="499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8" t="s">
        <v>222</v>
      </c>
      <c r="C579" s="679">
        <v>0</v>
      </c>
      <c r="D579" s="679">
        <v>0</v>
      </c>
      <c r="E579" s="679">
        <v>0</v>
      </c>
      <c r="F579" s="679">
        <v>0</v>
      </c>
      <c r="G579" s="679">
        <v>0</v>
      </c>
      <c r="H579" s="679">
        <v>0</v>
      </c>
      <c r="I579" s="679">
        <v>0</v>
      </c>
      <c r="J579" s="679">
        <v>0</v>
      </c>
      <c r="K579" s="679">
        <v>0</v>
      </c>
      <c r="L579" s="679">
        <v>0</v>
      </c>
      <c r="M579" s="679">
        <v>0</v>
      </c>
      <c r="N579" s="499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8" t="s">
        <v>220</v>
      </c>
      <c r="C580" s="679">
        <v>14</v>
      </c>
      <c r="D580" s="679">
        <v>22</v>
      </c>
      <c r="E580" s="679">
        <v>4</v>
      </c>
      <c r="F580" s="679">
        <v>0</v>
      </c>
      <c r="G580" s="679">
        <v>7</v>
      </c>
      <c r="H580" s="679">
        <v>18</v>
      </c>
      <c r="I580" s="679">
        <v>46</v>
      </c>
      <c r="J580" s="679">
        <v>8</v>
      </c>
      <c r="K580" s="679">
        <v>9</v>
      </c>
      <c r="L580" s="679">
        <v>23</v>
      </c>
      <c r="M580" s="679">
        <v>10</v>
      </c>
      <c r="N580" s="499">
        <v>161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8" t="s">
        <v>199</v>
      </c>
      <c r="C581" s="679">
        <v>2</v>
      </c>
      <c r="D581" s="679">
        <v>10</v>
      </c>
      <c r="E581" s="679">
        <v>4</v>
      </c>
      <c r="F581" s="679">
        <v>0</v>
      </c>
      <c r="G581" s="679">
        <v>42</v>
      </c>
      <c r="H581" s="679">
        <v>0</v>
      </c>
      <c r="I581" s="679">
        <v>20</v>
      </c>
      <c r="J581" s="679">
        <v>22</v>
      </c>
      <c r="K581" s="679">
        <v>0</v>
      </c>
      <c r="L581" s="679">
        <v>6</v>
      </c>
      <c r="M581" s="679">
        <v>55</v>
      </c>
      <c r="N581" s="499">
        <v>161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5" t="s">
        <v>336</v>
      </c>
      <c r="C582" s="679">
        <v>0</v>
      </c>
      <c r="D582" s="679">
        <v>0</v>
      </c>
      <c r="E582" s="679">
        <v>2</v>
      </c>
      <c r="F582" s="679">
        <v>1</v>
      </c>
      <c r="G582" s="679">
        <v>0</v>
      </c>
      <c r="H582" s="679">
        <v>8</v>
      </c>
      <c r="I582" s="679">
        <v>0</v>
      </c>
      <c r="J582" s="679">
        <v>0</v>
      </c>
      <c r="K582" s="679">
        <v>1</v>
      </c>
      <c r="L582" s="679">
        <v>2</v>
      </c>
      <c r="M582" s="679">
        <v>0</v>
      </c>
      <c r="N582" s="499">
        <v>14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5" t="s">
        <v>145</v>
      </c>
      <c r="C583" s="676">
        <v>0</v>
      </c>
      <c r="D583" s="676">
        <v>0</v>
      </c>
      <c r="E583" s="676">
        <v>0</v>
      </c>
      <c r="F583" s="676">
        <v>0</v>
      </c>
      <c r="G583" s="676">
        <v>0</v>
      </c>
      <c r="H583" s="676">
        <v>0</v>
      </c>
      <c r="I583" s="676">
        <v>0</v>
      </c>
      <c r="J583" s="676">
        <v>0</v>
      </c>
      <c r="K583" s="676">
        <v>0</v>
      </c>
      <c r="L583" s="676">
        <v>0</v>
      </c>
      <c r="M583" s="676">
        <v>0</v>
      </c>
      <c r="N583" s="499">
        <v>0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x14ac:dyDescent="0.25">
      <c r="B584" s="680" t="s">
        <v>286</v>
      </c>
      <c r="C584" s="681">
        <v>366</v>
      </c>
      <c r="D584" s="681">
        <v>998</v>
      </c>
      <c r="E584" s="681">
        <v>455</v>
      </c>
      <c r="F584" s="681">
        <v>339</v>
      </c>
      <c r="G584" s="681">
        <v>752</v>
      </c>
      <c r="H584" s="681">
        <v>523</v>
      </c>
      <c r="I584" s="681">
        <v>700</v>
      </c>
      <c r="J584" s="681">
        <v>607</v>
      </c>
      <c r="K584" s="681">
        <v>831</v>
      </c>
      <c r="L584" s="681">
        <v>823</v>
      </c>
      <c r="M584" s="681">
        <v>786</v>
      </c>
      <c r="N584" s="499">
        <v>7180</v>
      </c>
    </row>
    <row r="585" spans="2:27" ht="15" thickBot="1" x14ac:dyDescent="0.3"/>
    <row r="586" spans="2:27" ht="23.15" customHeight="1" x14ac:dyDescent="0.25">
      <c r="B586" s="752" t="s">
        <v>516</v>
      </c>
      <c r="C586" s="753"/>
      <c r="D586" s="753"/>
      <c r="E586" s="753"/>
      <c r="F586" s="753"/>
      <c r="G586" s="753"/>
      <c r="H586" s="753"/>
      <c r="I586" s="753"/>
      <c r="J586" s="753"/>
      <c r="K586" s="753"/>
      <c r="L586" s="753"/>
      <c r="M586" s="753"/>
      <c r="N586" s="754"/>
      <c r="O586" s="171"/>
      <c r="P586" s="171"/>
    </row>
    <row r="587" spans="2:27" ht="23.15" customHeight="1" thickBot="1" x14ac:dyDescent="0.3">
      <c r="B587" s="757"/>
      <c r="C587" s="758"/>
      <c r="D587" s="758"/>
      <c r="E587" s="758"/>
      <c r="F587" s="758"/>
      <c r="G587" s="758"/>
      <c r="H587" s="758"/>
      <c r="I587" s="758"/>
      <c r="J587" s="758"/>
      <c r="K587" s="758"/>
      <c r="L587" s="758"/>
      <c r="M587" s="758"/>
      <c r="N587" s="759"/>
      <c r="O587" s="171"/>
      <c r="P587" s="171"/>
    </row>
    <row r="588" spans="2:27" ht="25.5" customHeight="1" thickBot="1" x14ac:dyDescent="0.3">
      <c r="B588" s="671" t="s">
        <v>42</v>
      </c>
      <c r="C588" s="672" t="s">
        <v>284</v>
      </c>
      <c r="D588" s="672" t="s">
        <v>366</v>
      </c>
      <c r="E588" s="673" t="s">
        <v>367</v>
      </c>
      <c r="F588" s="672" t="s">
        <v>368</v>
      </c>
      <c r="G588" s="672" t="s">
        <v>369</v>
      </c>
      <c r="H588" s="672" t="s">
        <v>370</v>
      </c>
      <c r="I588" s="672" t="s">
        <v>418</v>
      </c>
      <c r="J588" s="672" t="s">
        <v>432</v>
      </c>
      <c r="K588" s="672" t="s">
        <v>456</v>
      </c>
      <c r="L588" s="677" t="s">
        <v>511</v>
      </c>
      <c r="M588" s="677" t="s">
        <v>514</v>
      </c>
      <c r="N588" s="623" t="s">
        <v>285</v>
      </c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v>45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500">
        <v>25</v>
      </c>
      <c r="J589" s="500">
        <v>36</v>
      </c>
      <c r="K589" s="500">
        <v>42</v>
      </c>
      <c r="L589" s="500">
        <v>35</v>
      </c>
      <c r="M589" s="500">
        <v>29</v>
      </c>
      <c r="N589" s="499">
        <v>504</v>
      </c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8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500">
        <v>31</v>
      </c>
      <c r="J590" s="500">
        <v>21</v>
      </c>
      <c r="K590" s="500">
        <v>45</v>
      </c>
      <c r="L590" s="500">
        <v>131</v>
      </c>
      <c r="M590" s="500">
        <v>38</v>
      </c>
      <c r="N590" s="499">
        <v>522</v>
      </c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8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500">
        <v>4</v>
      </c>
      <c r="J591" s="500">
        <v>6</v>
      </c>
      <c r="K591" s="500">
        <v>11</v>
      </c>
      <c r="L591" s="500">
        <v>4</v>
      </c>
      <c r="M591" s="500">
        <v>12</v>
      </c>
      <c r="N591" s="499">
        <v>114</v>
      </c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8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500">
        <v>128</v>
      </c>
      <c r="J592" s="500">
        <v>0</v>
      </c>
      <c r="K592" s="500">
        <v>2</v>
      </c>
      <c r="L592" s="500">
        <v>4</v>
      </c>
      <c r="M592" s="500">
        <v>0</v>
      </c>
      <c r="N592" s="499">
        <v>349</v>
      </c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8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500">
        <v>0</v>
      </c>
      <c r="J593" s="500">
        <v>0</v>
      </c>
      <c r="K593" s="500">
        <v>0</v>
      </c>
      <c r="L593" s="500">
        <v>0</v>
      </c>
      <c r="M593" s="500">
        <v>0</v>
      </c>
      <c r="N593" s="499">
        <v>0</v>
      </c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8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500">
        <v>11</v>
      </c>
      <c r="J594" s="500">
        <v>2</v>
      </c>
      <c r="K594" s="500">
        <v>2</v>
      </c>
      <c r="L594" s="500">
        <v>7</v>
      </c>
      <c r="M594" s="500">
        <v>6</v>
      </c>
      <c r="N594" s="499">
        <v>40</v>
      </c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8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500">
        <v>14</v>
      </c>
      <c r="J595" s="500">
        <v>0</v>
      </c>
      <c r="K595" s="500">
        <v>4</v>
      </c>
      <c r="L595" s="500">
        <v>10</v>
      </c>
      <c r="M595" s="500">
        <v>9</v>
      </c>
      <c r="N595" s="499">
        <v>102</v>
      </c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8" t="s">
        <v>203</v>
      </c>
      <c r="C596" s="500">
        <v>1</v>
      </c>
      <c r="D596" s="500">
        <v>26</v>
      </c>
      <c r="E596" s="500">
        <v>1</v>
      </c>
      <c r="F596" s="500">
        <v>5</v>
      </c>
      <c r="G596" s="500">
        <v>5</v>
      </c>
      <c r="H596" s="500">
        <v>5</v>
      </c>
      <c r="I596" s="500">
        <v>155</v>
      </c>
      <c r="J596" s="500">
        <v>89</v>
      </c>
      <c r="K596" s="500">
        <v>127</v>
      </c>
      <c r="L596" s="500">
        <v>111</v>
      </c>
      <c r="M596" s="500">
        <v>177</v>
      </c>
      <c r="N596" s="499">
        <v>702</v>
      </c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8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24</v>
      </c>
      <c r="H597" s="500">
        <v>30</v>
      </c>
      <c r="I597" s="500">
        <v>23</v>
      </c>
      <c r="J597" s="500">
        <v>145</v>
      </c>
      <c r="K597" s="500">
        <v>72</v>
      </c>
      <c r="L597" s="500">
        <v>12</v>
      </c>
      <c r="M597" s="500">
        <v>8</v>
      </c>
      <c r="N597" s="499">
        <v>366</v>
      </c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8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500">
        <v>4</v>
      </c>
      <c r="J598" s="500">
        <v>5</v>
      </c>
      <c r="K598" s="500">
        <v>7</v>
      </c>
      <c r="L598" s="500">
        <v>13</v>
      </c>
      <c r="M598" s="500">
        <v>7</v>
      </c>
      <c r="N598" s="499">
        <v>60</v>
      </c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8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500">
        <v>2</v>
      </c>
      <c r="J599" s="500">
        <v>4</v>
      </c>
      <c r="K599" s="500">
        <v>3</v>
      </c>
      <c r="L599" s="500">
        <v>1</v>
      </c>
      <c r="M599" s="500">
        <v>7</v>
      </c>
      <c r="N599" s="499">
        <v>25</v>
      </c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8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500">
        <v>0</v>
      </c>
      <c r="J600" s="500">
        <v>0</v>
      </c>
      <c r="K600" s="500">
        <v>0</v>
      </c>
      <c r="L600" s="500">
        <v>2</v>
      </c>
      <c r="M600" s="500">
        <v>0</v>
      </c>
      <c r="N600" s="499">
        <v>2</v>
      </c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8" t="s">
        <v>206</v>
      </c>
      <c r="C601" s="500">
        <v>1</v>
      </c>
      <c r="D601" s="500">
        <v>0</v>
      </c>
      <c r="E601" s="500">
        <v>0</v>
      </c>
      <c r="F601" s="500">
        <v>0</v>
      </c>
      <c r="G601" s="500">
        <v>1</v>
      </c>
      <c r="H601" s="500">
        <v>0</v>
      </c>
      <c r="I601" s="500">
        <v>0</v>
      </c>
      <c r="J601" s="500">
        <v>0</v>
      </c>
      <c r="K601" s="500">
        <v>0</v>
      </c>
      <c r="L601" s="500">
        <v>0</v>
      </c>
      <c r="M601" s="500">
        <v>0</v>
      </c>
      <c r="N601" s="499">
        <v>2</v>
      </c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8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500">
        <v>1</v>
      </c>
      <c r="J602" s="500">
        <v>1</v>
      </c>
      <c r="K602" s="500">
        <v>1</v>
      </c>
      <c r="L602" s="500">
        <v>0</v>
      </c>
      <c r="M602" s="500">
        <v>0</v>
      </c>
      <c r="N602" s="499">
        <v>27</v>
      </c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8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500">
        <v>0</v>
      </c>
      <c r="J603" s="500">
        <v>0</v>
      </c>
      <c r="K603" s="500">
        <v>1</v>
      </c>
      <c r="L603" s="500">
        <v>1</v>
      </c>
      <c r="M603" s="500">
        <v>0</v>
      </c>
      <c r="N603" s="499">
        <v>6</v>
      </c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8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500">
        <v>0</v>
      </c>
      <c r="J604" s="500">
        <v>0</v>
      </c>
      <c r="K604" s="500">
        <v>0</v>
      </c>
      <c r="L604" s="500">
        <v>0</v>
      </c>
      <c r="M604" s="500">
        <v>0</v>
      </c>
      <c r="N604" s="499">
        <v>0</v>
      </c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8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500">
        <v>6</v>
      </c>
      <c r="J605" s="500">
        <v>25</v>
      </c>
      <c r="K605" s="500">
        <v>3</v>
      </c>
      <c r="L605" s="500">
        <v>3</v>
      </c>
      <c r="M605" s="500">
        <v>0</v>
      </c>
      <c r="N605" s="499">
        <v>45</v>
      </c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8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500">
        <v>0</v>
      </c>
      <c r="J606" s="500">
        <v>0</v>
      </c>
      <c r="K606" s="500">
        <v>0</v>
      </c>
      <c r="L606" s="500">
        <v>0</v>
      </c>
      <c r="M606" s="500">
        <v>0</v>
      </c>
      <c r="N606" s="499">
        <v>0</v>
      </c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8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500">
        <v>0</v>
      </c>
      <c r="J607" s="500">
        <v>0</v>
      </c>
      <c r="K607" s="500">
        <v>1</v>
      </c>
      <c r="L607" s="500">
        <v>0</v>
      </c>
      <c r="M607" s="500">
        <v>1</v>
      </c>
      <c r="N607" s="499">
        <v>2</v>
      </c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8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500">
        <v>0</v>
      </c>
      <c r="J608" s="500">
        <v>0</v>
      </c>
      <c r="K608" s="500">
        <v>0</v>
      </c>
      <c r="L608" s="500">
        <v>0</v>
      </c>
      <c r="M608" s="500">
        <v>0</v>
      </c>
      <c r="N608" s="499">
        <v>0</v>
      </c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8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500">
        <v>0</v>
      </c>
      <c r="J609" s="500">
        <v>0</v>
      </c>
      <c r="K609" s="500">
        <v>0</v>
      </c>
      <c r="L609" s="500">
        <v>0</v>
      </c>
      <c r="M609" s="500">
        <v>0</v>
      </c>
      <c r="N609" s="499">
        <v>0</v>
      </c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8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500">
        <v>0</v>
      </c>
      <c r="J610" s="500">
        <v>0</v>
      </c>
      <c r="K610" s="500">
        <v>0</v>
      </c>
      <c r="L610" s="500">
        <v>0</v>
      </c>
      <c r="M610" s="500">
        <v>10</v>
      </c>
      <c r="N610" s="499">
        <v>10</v>
      </c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8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500">
        <v>2</v>
      </c>
      <c r="J611" s="500">
        <v>3</v>
      </c>
      <c r="K611" s="500">
        <v>3</v>
      </c>
      <c r="L611" s="500">
        <v>2</v>
      </c>
      <c r="M611" s="500">
        <v>3</v>
      </c>
      <c r="N611" s="499">
        <v>51</v>
      </c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8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500">
        <v>0</v>
      </c>
      <c r="J612" s="500">
        <v>0</v>
      </c>
      <c r="K612" s="500">
        <v>4</v>
      </c>
      <c r="L612" s="500">
        <v>0</v>
      </c>
      <c r="M612" s="500">
        <v>3</v>
      </c>
      <c r="N612" s="499">
        <v>7</v>
      </c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8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500">
        <v>0</v>
      </c>
      <c r="K613" s="500">
        <v>0</v>
      </c>
      <c r="L613" s="500">
        <v>0</v>
      </c>
      <c r="M613" s="500">
        <v>0</v>
      </c>
      <c r="N613" s="499">
        <v>0</v>
      </c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0" t="s">
        <v>286</v>
      </c>
      <c r="C614" s="500">
        <v>130</v>
      </c>
      <c r="D614" s="500">
        <v>162</v>
      </c>
      <c r="E614" s="500">
        <v>161</v>
      </c>
      <c r="F614" s="500">
        <v>191</v>
      </c>
      <c r="G614" s="500">
        <v>185</v>
      </c>
      <c r="H614" s="500">
        <v>390</v>
      </c>
      <c r="I614" s="500">
        <v>406</v>
      </c>
      <c r="J614" s="500">
        <v>337</v>
      </c>
      <c r="K614" s="500">
        <v>328</v>
      </c>
      <c r="L614" s="500">
        <v>336</v>
      </c>
      <c r="M614" s="500">
        <v>310</v>
      </c>
      <c r="N614" s="499">
        <v>2936</v>
      </c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49999999999999" customHeight="1" x14ac:dyDescent="0.25">
      <c r="B619" s="716" t="s">
        <v>297</v>
      </c>
      <c r="C619" s="716"/>
      <c r="D619" s="716"/>
      <c r="E619" s="716"/>
      <c r="F619" s="716"/>
      <c r="G619" s="716"/>
    </row>
    <row r="620" spans="2:28" x14ac:dyDescent="0.25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3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3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6.8257123923127896E-2</v>
      </c>
      <c r="X623" s="423">
        <f>D623/C637</f>
        <v>5.4340622929092116E-3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3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8.0318091451292248E-2</v>
      </c>
      <c r="X624" s="423">
        <f>D624/C637</f>
        <v>9.6752816434724984E-3</v>
      </c>
      <c r="Z624" s="410" t="s">
        <v>281</v>
      </c>
      <c r="AA624" s="3">
        <v>1296</v>
      </c>
      <c r="AB624" s="3">
        <v>125</v>
      </c>
    </row>
    <row r="625" spans="2:29" x14ac:dyDescent="0.3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0.12577866136514249</v>
      </c>
      <c r="X625" s="423">
        <f>D625/C637</f>
        <v>1.365142478462558E-2</v>
      </c>
      <c r="Z625" s="410" t="s">
        <v>282</v>
      </c>
      <c r="AA625" s="3">
        <v>949</v>
      </c>
      <c r="AB625" s="3">
        <v>92</v>
      </c>
    </row>
    <row r="626" spans="2:29" x14ac:dyDescent="0.3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7.6872100728959572E-2</v>
      </c>
      <c r="X626" s="423">
        <f>D626/C637</f>
        <v>6.6269052352551355E-3</v>
      </c>
      <c r="Z626" s="410" t="s">
        <v>283</v>
      </c>
      <c r="AA626" s="3">
        <v>712</v>
      </c>
      <c r="AB626" s="3">
        <v>58</v>
      </c>
    </row>
    <row r="627" spans="2:29" x14ac:dyDescent="0.3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0.10271703114645461</v>
      </c>
      <c r="X627" s="423">
        <f>D627/C637</f>
        <v>1.020543406229291E-2</v>
      </c>
      <c r="Z627" s="421" t="s">
        <v>292</v>
      </c>
      <c r="AA627" s="3">
        <v>955</v>
      </c>
      <c r="AB627" s="3">
        <v>88</v>
      </c>
    </row>
    <row r="628" spans="2:29" x14ac:dyDescent="0.3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7.9390324718356525E-2</v>
      </c>
      <c r="X628" s="423">
        <f>D628/C637</f>
        <v>9.8078197481776003E-3</v>
      </c>
      <c r="Z628" s="421" t="s">
        <v>296</v>
      </c>
      <c r="AA628" s="411">
        <v>1224</v>
      </c>
      <c r="AB628" s="412">
        <v>125</v>
      </c>
    </row>
    <row r="629" spans="2:29" x14ac:dyDescent="0.3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9.1318754141815769E-2</v>
      </c>
      <c r="X629" s="423">
        <f>+D629/C637</f>
        <v>8.6149768058316773E-3</v>
      </c>
      <c r="Z629" s="410" t="s">
        <v>248</v>
      </c>
      <c r="AA629" s="411"/>
      <c r="AB629" s="412"/>
    </row>
    <row r="630" spans="2:29" x14ac:dyDescent="0.35">
      <c r="B630" s="481" t="s">
        <v>37</v>
      </c>
      <c r="C630" s="429">
        <v>454</v>
      </c>
      <c r="D630" s="429">
        <v>52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6.0172299536116636E-2</v>
      </c>
      <c r="X630" s="423">
        <f>+D630/C637</f>
        <v>6.8919814446653412E-3</v>
      </c>
      <c r="Z630" s="410" t="s">
        <v>249</v>
      </c>
      <c r="AA630" s="411"/>
      <c r="AB630" s="412"/>
    </row>
    <row r="631" spans="2:29" x14ac:dyDescent="0.35">
      <c r="B631" s="481" t="s">
        <v>38</v>
      </c>
      <c r="C631" s="429">
        <v>388</v>
      </c>
      <c r="D631" s="429">
        <v>44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5.1424784625579853E-2</v>
      </c>
      <c r="X631" s="423">
        <f>+D631/C637</f>
        <v>5.8316766070245192E-3</v>
      </c>
      <c r="Z631" s="410" t="s">
        <v>250</v>
      </c>
      <c r="AA631" s="411"/>
      <c r="AB631" s="412"/>
    </row>
    <row r="632" spans="2:29" x14ac:dyDescent="0.35">
      <c r="B632" s="481" t="s">
        <v>39</v>
      </c>
      <c r="C632" s="429">
        <v>658</v>
      </c>
      <c r="D632" s="429">
        <v>54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8.7210072895957585E-2</v>
      </c>
      <c r="X632" s="423">
        <f>+D632/C637</f>
        <v>7.1570576540755469E-3</v>
      </c>
      <c r="Z632" s="410" t="s">
        <v>251</v>
      </c>
      <c r="AA632" s="411"/>
      <c r="AB632" s="412"/>
    </row>
    <row r="633" spans="2:29" x14ac:dyDescent="0.35">
      <c r="B633" s="481" t="s">
        <v>40</v>
      </c>
      <c r="C633" s="429">
        <v>652</v>
      </c>
      <c r="D633" s="429">
        <v>47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3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5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5">
      <c r="B636" s="490" t="s">
        <v>6</v>
      </c>
      <c r="C636" s="430">
        <f>SUM(C623:C635)</f>
        <v>6865</v>
      </c>
      <c r="D636" s="606">
        <f>SUM(D623:D635)</f>
        <v>680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5">
      <c r="B637" s="607" t="s">
        <v>293</v>
      </c>
      <c r="C637" s="608">
        <f>C636+D636</f>
        <v>7545</v>
      </c>
      <c r="D637" s="608"/>
      <c r="X637" s="424">
        <f>+C636/C637</f>
        <v>0.90987408880053011</v>
      </c>
      <c r="Y637" s="425">
        <f>+D636/C637</f>
        <v>9.0125911199469846E-2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5">
      <c r="C638" s="436"/>
      <c r="D638" s="436"/>
      <c r="E638" s="445"/>
    </row>
  </sheetData>
  <mergeCells count="113"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N556"/>
    <mergeCell ref="B586:N587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C424:C425"/>
    <mergeCell ref="C339:H339"/>
    <mergeCell ref="J455:J456"/>
    <mergeCell ref="D455:D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B337:E337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423:E423"/>
    <mergeCell ref="B422:E422"/>
    <mergeCell ref="G423:J423"/>
    <mergeCell ref="G422:J422"/>
    <mergeCell ref="G453:J453"/>
    <mergeCell ref="G454:J454"/>
    <mergeCell ref="B454:E454"/>
    <mergeCell ref="B453:E453"/>
    <mergeCell ref="C340:E340"/>
    <mergeCell ref="F340:H340"/>
    <mergeCell ref="A420:E420"/>
    <mergeCell ref="B424:B425"/>
    <mergeCell ref="B97:D97"/>
    <mergeCell ref="B111:D111"/>
    <mergeCell ref="B125:D125"/>
    <mergeCell ref="B139:D139"/>
    <mergeCell ref="B148:D150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8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591" zoomScale="90" zoomScaleNormal="90" workbookViewId="0">
      <selection activeCell="H621" sqref="H621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35">
      <c r="B2" s="413">
        <v>4</v>
      </c>
      <c r="C2" s="413" t="s">
        <v>95</v>
      </c>
      <c r="D2" s="413" t="s">
        <v>71</v>
      </c>
      <c r="E2" s="413" t="s">
        <v>529</v>
      </c>
      <c r="F2" s="413">
        <v>8465000</v>
      </c>
      <c r="G2" s="413">
        <v>8680000</v>
      </c>
      <c r="H2" s="413">
        <v>2</v>
      </c>
      <c r="I2" s="413"/>
      <c r="J2" s="355">
        <v>1</v>
      </c>
      <c r="K2" s="331"/>
    </row>
    <row r="3" spans="2:11" x14ac:dyDescent="0.35">
      <c r="B3" s="413">
        <v>4</v>
      </c>
      <c r="C3" s="413" t="s">
        <v>95</v>
      </c>
      <c r="D3" s="413" t="s">
        <v>71</v>
      </c>
      <c r="E3" s="413" t="s">
        <v>530</v>
      </c>
      <c r="F3" s="413">
        <v>8366000</v>
      </c>
      <c r="G3" s="413">
        <v>20366916.100000001</v>
      </c>
      <c r="H3" s="413">
        <v>1</v>
      </c>
      <c r="I3" s="413"/>
      <c r="J3" s="355">
        <v>1</v>
      </c>
      <c r="K3" s="331"/>
    </row>
    <row r="4" spans="2:11" x14ac:dyDescent="0.35">
      <c r="B4" s="413">
        <v>4</v>
      </c>
      <c r="C4" s="413" t="s">
        <v>95</v>
      </c>
      <c r="D4" s="413" t="s">
        <v>320</v>
      </c>
      <c r="E4" s="413" t="s">
        <v>391</v>
      </c>
      <c r="F4" s="413">
        <v>8438000</v>
      </c>
      <c r="G4" s="413">
        <v>8680000</v>
      </c>
      <c r="H4" s="413">
        <v>1</v>
      </c>
      <c r="I4" s="413"/>
      <c r="J4" s="355">
        <v>2</v>
      </c>
      <c r="K4" s="331"/>
    </row>
    <row r="5" spans="2:11" x14ac:dyDescent="0.35">
      <c r="B5" s="413">
        <v>4</v>
      </c>
      <c r="C5" s="413" t="s">
        <v>95</v>
      </c>
      <c r="D5" s="413" t="s">
        <v>444</v>
      </c>
      <c r="E5" s="413" t="s">
        <v>445</v>
      </c>
      <c r="F5" s="413">
        <v>8480000</v>
      </c>
      <c r="G5" s="413">
        <v>8680000</v>
      </c>
      <c r="H5" s="413">
        <v>1</v>
      </c>
      <c r="I5" s="413"/>
      <c r="J5" s="355">
        <v>2</v>
      </c>
      <c r="K5" s="331"/>
    </row>
    <row r="6" spans="2:11" x14ac:dyDescent="0.35">
      <c r="B6" s="413">
        <v>4</v>
      </c>
      <c r="C6" s="413" t="s">
        <v>95</v>
      </c>
      <c r="D6" s="413" t="s">
        <v>82</v>
      </c>
      <c r="E6" s="413" t="s">
        <v>400</v>
      </c>
      <c r="F6" s="413">
        <v>6982000</v>
      </c>
      <c r="G6" s="413">
        <v>36997000</v>
      </c>
      <c r="H6" s="413">
        <v>1</v>
      </c>
      <c r="I6" s="413"/>
      <c r="J6" s="355">
        <v>1</v>
      </c>
      <c r="K6" s="331"/>
    </row>
    <row r="7" spans="2:11" x14ac:dyDescent="0.35">
      <c r="B7" s="413">
        <v>4</v>
      </c>
      <c r="C7" s="413" t="s">
        <v>95</v>
      </c>
      <c r="D7" s="413" t="s">
        <v>319</v>
      </c>
      <c r="E7" s="413" t="s">
        <v>446</v>
      </c>
      <c r="F7" s="413">
        <v>8444000</v>
      </c>
      <c r="G7" s="413">
        <v>8680000</v>
      </c>
      <c r="H7" s="413">
        <v>1</v>
      </c>
      <c r="I7" s="413"/>
      <c r="J7" s="355">
        <v>1</v>
      </c>
      <c r="K7" s="331"/>
    </row>
    <row r="8" spans="2:11" x14ac:dyDescent="0.35">
      <c r="B8" s="413">
        <v>4</v>
      </c>
      <c r="C8" s="413" t="s">
        <v>95</v>
      </c>
      <c r="D8" s="413" t="s">
        <v>319</v>
      </c>
      <c r="E8" s="413" t="s">
        <v>435</v>
      </c>
      <c r="F8" s="413">
        <v>8480000</v>
      </c>
      <c r="G8" s="413">
        <v>8680000</v>
      </c>
      <c r="H8" s="413">
        <v>1</v>
      </c>
      <c r="I8" s="413"/>
      <c r="J8" s="355">
        <v>3</v>
      </c>
      <c r="K8" s="331"/>
    </row>
    <row r="9" spans="2:11" x14ac:dyDescent="0.35">
      <c r="B9" s="413">
        <v>4</v>
      </c>
      <c r="C9" s="413" t="s">
        <v>95</v>
      </c>
      <c r="D9" s="413" t="s">
        <v>319</v>
      </c>
      <c r="E9" s="413" t="s">
        <v>465</v>
      </c>
      <c r="F9" s="413">
        <v>8480000</v>
      </c>
      <c r="G9" s="413">
        <v>8680000</v>
      </c>
      <c r="H9" s="413">
        <v>1</v>
      </c>
      <c r="I9" s="413"/>
      <c r="J9" s="355">
        <v>1</v>
      </c>
      <c r="K9" s="331"/>
    </row>
    <row r="10" spans="2:11" x14ac:dyDescent="0.35">
      <c r="B10" s="413">
        <v>4</v>
      </c>
      <c r="C10" s="413" t="s">
        <v>95</v>
      </c>
      <c r="D10" s="413" t="s">
        <v>319</v>
      </c>
      <c r="E10" s="413" t="s">
        <v>416</v>
      </c>
      <c r="F10" s="413">
        <v>12720000</v>
      </c>
      <c r="G10" s="413">
        <v>12920000</v>
      </c>
      <c r="H10" s="413">
        <v>1</v>
      </c>
      <c r="I10" s="413"/>
      <c r="J10" s="355">
        <v>2</v>
      </c>
      <c r="K10" s="331"/>
    </row>
    <row r="11" spans="2:11" x14ac:dyDescent="0.35">
      <c r="B11" s="413">
        <v>4</v>
      </c>
      <c r="C11" s="413" t="s">
        <v>95</v>
      </c>
      <c r="D11" s="413" t="s">
        <v>101</v>
      </c>
      <c r="E11" s="413" t="s">
        <v>372</v>
      </c>
      <c r="F11" s="413">
        <v>8480000</v>
      </c>
      <c r="G11" s="413">
        <v>8680000</v>
      </c>
      <c r="H11" s="413">
        <v>1</v>
      </c>
      <c r="I11" s="413"/>
      <c r="J11" s="355">
        <v>1</v>
      </c>
      <c r="K11" s="331"/>
    </row>
    <row r="12" spans="2:11" x14ac:dyDescent="0.35">
      <c r="B12" s="413">
        <v>4</v>
      </c>
      <c r="C12" s="413" t="s">
        <v>95</v>
      </c>
      <c r="D12" s="413" t="s">
        <v>101</v>
      </c>
      <c r="E12" s="413" t="s">
        <v>355</v>
      </c>
      <c r="F12" s="413">
        <v>7747000</v>
      </c>
      <c r="G12" s="413">
        <v>8680000</v>
      </c>
      <c r="H12" s="413">
        <v>1</v>
      </c>
      <c r="I12" s="413"/>
      <c r="J12" s="355">
        <v>4</v>
      </c>
      <c r="K12" s="331"/>
    </row>
    <row r="13" spans="2:11" x14ac:dyDescent="0.35">
      <c r="B13" s="413">
        <v>4</v>
      </c>
      <c r="C13" s="413" t="s">
        <v>11</v>
      </c>
      <c r="D13" s="413" t="s">
        <v>74</v>
      </c>
      <c r="E13" s="413" t="s">
        <v>74</v>
      </c>
      <c r="F13" s="413">
        <v>8462000</v>
      </c>
      <c r="G13" s="413">
        <v>9030000</v>
      </c>
      <c r="H13" s="413">
        <v>2</v>
      </c>
      <c r="I13" s="413"/>
      <c r="J13" s="355">
        <v>1</v>
      </c>
      <c r="K13" s="331"/>
    </row>
    <row r="14" spans="2:11" x14ac:dyDescent="0.35">
      <c r="B14" s="413">
        <v>4</v>
      </c>
      <c r="C14" s="413" t="s">
        <v>11</v>
      </c>
      <c r="D14" s="413" t="s">
        <v>74</v>
      </c>
      <c r="E14" s="413" t="s">
        <v>507</v>
      </c>
      <c r="F14" s="413">
        <v>8480000</v>
      </c>
      <c r="G14" s="413">
        <v>9030000</v>
      </c>
      <c r="H14" s="413">
        <v>1</v>
      </c>
      <c r="I14" s="413"/>
      <c r="J14" s="355">
        <v>1</v>
      </c>
      <c r="K14" s="331"/>
    </row>
    <row r="15" spans="2:11" x14ac:dyDescent="0.35">
      <c r="B15" s="413">
        <v>4</v>
      </c>
      <c r="C15" s="413" t="s">
        <v>11</v>
      </c>
      <c r="D15" s="413" t="s">
        <v>84</v>
      </c>
      <c r="E15" s="413" t="s">
        <v>91</v>
      </c>
      <c r="F15" s="413">
        <v>6714000</v>
      </c>
      <c r="G15" s="413">
        <v>9030000</v>
      </c>
      <c r="H15" s="413">
        <v>1</v>
      </c>
      <c r="I15" s="413"/>
      <c r="J15" s="355">
        <v>1</v>
      </c>
      <c r="K15" s="331"/>
    </row>
    <row r="16" spans="2:11" x14ac:dyDescent="0.35">
      <c r="B16" s="413">
        <v>4</v>
      </c>
      <c r="C16" s="413" t="s">
        <v>11</v>
      </c>
      <c r="D16" s="413" t="s">
        <v>84</v>
      </c>
      <c r="E16" s="413" t="s">
        <v>85</v>
      </c>
      <c r="F16" s="413">
        <v>8480000</v>
      </c>
      <c r="G16" s="413">
        <v>9030000</v>
      </c>
      <c r="H16" s="413">
        <v>1</v>
      </c>
      <c r="I16" s="413"/>
      <c r="J16" s="355">
        <v>1</v>
      </c>
      <c r="K16" s="331"/>
    </row>
    <row r="17" spans="2:11" x14ac:dyDescent="0.35">
      <c r="B17" s="413">
        <v>4</v>
      </c>
      <c r="C17" s="413" t="s">
        <v>11</v>
      </c>
      <c r="D17" s="413" t="s">
        <v>84</v>
      </c>
      <c r="E17" s="413" t="s">
        <v>92</v>
      </c>
      <c r="F17" s="413">
        <v>7870666.6666666698</v>
      </c>
      <c r="G17" s="413">
        <v>12593333.3333333</v>
      </c>
      <c r="H17" s="413">
        <v>3</v>
      </c>
      <c r="I17" s="413"/>
      <c r="J17" s="355">
        <v>1</v>
      </c>
      <c r="K17" s="331"/>
    </row>
    <row r="18" spans="2:11" x14ac:dyDescent="0.35">
      <c r="B18" s="413">
        <v>4</v>
      </c>
      <c r="C18" s="413" t="s">
        <v>11</v>
      </c>
      <c r="D18" s="413" t="s">
        <v>84</v>
      </c>
      <c r="E18" s="413" t="s">
        <v>93</v>
      </c>
      <c r="F18" s="413">
        <v>9496500</v>
      </c>
      <c r="G18" s="413">
        <v>15547500</v>
      </c>
      <c r="H18" s="413">
        <v>4</v>
      </c>
      <c r="I18" s="413"/>
      <c r="J18" s="355">
        <v>1</v>
      </c>
      <c r="K18" s="331"/>
    </row>
    <row r="19" spans="2:11" x14ac:dyDescent="0.35">
      <c r="B19" s="413">
        <v>4</v>
      </c>
      <c r="C19" s="413" t="s">
        <v>11</v>
      </c>
      <c r="D19" s="413" t="s">
        <v>84</v>
      </c>
      <c r="E19" s="413" t="s">
        <v>102</v>
      </c>
      <c r="F19" s="413">
        <v>7575000</v>
      </c>
      <c r="G19" s="413">
        <v>19115000</v>
      </c>
      <c r="H19" s="413">
        <v>2</v>
      </c>
      <c r="I19" s="413"/>
      <c r="J19" s="355">
        <v>2</v>
      </c>
      <c r="K19" s="331"/>
    </row>
    <row r="20" spans="2:11" x14ac:dyDescent="0.35">
      <c r="B20" s="413">
        <v>4</v>
      </c>
      <c r="C20" s="413" t="s">
        <v>11</v>
      </c>
      <c r="D20" s="413" t="s">
        <v>84</v>
      </c>
      <c r="E20" s="413" t="s">
        <v>392</v>
      </c>
      <c r="F20" s="413">
        <v>7479000</v>
      </c>
      <c r="G20" s="413">
        <v>18679000</v>
      </c>
      <c r="H20" s="413">
        <v>1</v>
      </c>
      <c r="I20" s="413"/>
      <c r="J20" s="355">
        <v>1</v>
      </c>
      <c r="K20" s="331"/>
    </row>
    <row r="21" spans="2:11" x14ac:dyDescent="0.35">
      <c r="B21" s="413">
        <v>4</v>
      </c>
      <c r="C21" s="413" t="s">
        <v>11</v>
      </c>
      <c r="D21" s="413" t="s">
        <v>84</v>
      </c>
      <c r="E21" s="413" t="s">
        <v>329</v>
      </c>
      <c r="F21" s="413">
        <v>8390000</v>
      </c>
      <c r="G21" s="413">
        <v>20690000</v>
      </c>
      <c r="H21" s="413">
        <v>1</v>
      </c>
      <c r="I21" s="413"/>
      <c r="J21" s="355">
        <v>1</v>
      </c>
      <c r="K21" s="331"/>
    </row>
    <row r="22" spans="2:11" x14ac:dyDescent="0.35">
      <c r="B22" s="413">
        <v>4</v>
      </c>
      <c r="C22" s="413" t="s">
        <v>11</v>
      </c>
      <c r="D22" s="413" t="s">
        <v>84</v>
      </c>
      <c r="E22" s="413" t="s">
        <v>480</v>
      </c>
      <c r="F22" s="413">
        <v>8444000</v>
      </c>
      <c r="G22" s="413">
        <v>8680000</v>
      </c>
      <c r="H22" s="413">
        <v>1</v>
      </c>
      <c r="I22" s="413"/>
      <c r="J22" s="355">
        <v>1</v>
      </c>
      <c r="K22" s="331"/>
    </row>
    <row r="23" spans="2:11" x14ac:dyDescent="0.35">
      <c r="B23" s="413">
        <v>4</v>
      </c>
      <c r="C23" s="413" t="s">
        <v>11</v>
      </c>
      <c r="D23" s="413" t="s">
        <v>84</v>
      </c>
      <c r="E23" s="413" t="s">
        <v>94</v>
      </c>
      <c r="F23" s="413">
        <v>8480000</v>
      </c>
      <c r="G23" s="413">
        <v>8680000</v>
      </c>
      <c r="H23" s="413">
        <v>1</v>
      </c>
      <c r="I23" s="413"/>
      <c r="J23" s="355">
        <v>1</v>
      </c>
      <c r="K23" s="331"/>
    </row>
    <row r="24" spans="2:11" x14ac:dyDescent="0.35">
      <c r="B24" s="413">
        <v>4</v>
      </c>
      <c r="C24" s="413" t="s">
        <v>11</v>
      </c>
      <c r="D24" s="413" t="s">
        <v>76</v>
      </c>
      <c r="E24" s="413" t="s">
        <v>76</v>
      </c>
      <c r="F24" s="413">
        <v>10540000</v>
      </c>
      <c r="G24" s="413">
        <v>10850000</v>
      </c>
      <c r="H24" s="413">
        <v>2</v>
      </c>
      <c r="I24" s="413"/>
      <c r="J24" s="355">
        <v>2</v>
      </c>
      <c r="K24" s="331"/>
    </row>
    <row r="25" spans="2:11" x14ac:dyDescent="0.35">
      <c r="B25" s="413">
        <v>4</v>
      </c>
      <c r="C25" s="413" t="s">
        <v>11</v>
      </c>
      <c r="D25" s="413" t="s">
        <v>76</v>
      </c>
      <c r="E25" s="413" t="s">
        <v>424</v>
      </c>
      <c r="F25" s="413">
        <v>8453000</v>
      </c>
      <c r="G25" s="413">
        <v>8730000</v>
      </c>
      <c r="H25" s="413">
        <v>2</v>
      </c>
      <c r="I25" s="413"/>
      <c r="J25" s="355">
        <v>1</v>
      </c>
      <c r="K25" s="331"/>
    </row>
    <row r="26" spans="2:11" x14ac:dyDescent="0.35">
      <c r="B26" s="413">
        <v>4</v>
      </c>
      <c r="C26" s="413" t="s">
        <v>11</v>
      </c>
      <c r="D26" s="413" t="s">
        <v>76</v>
      </c>
      <c r="E26" s="413" t="s">
        <v>105</v>
      </c>
      <c r="F26" s="413">
        <v>9080571.4285714291</v>
      </c>
      <c r="G26" s="413">
        <v>9348882.1214285698</v>
      </c>
      <c r="H26" s="413">
        <v>7</v>
      </c>
      <c r="I26" s="413"/>
      <c r="J26" s="355">
        <v>1</v>
      </c>
      <c r="K26" s="331"/>
    </row>
    <row r="27" spans="2:11" x14ac:dyDescent="0.35">
      <c r="B27" s="413">
        <v>4</v>
      </c>
      <c r="C27" s="413" t="s">
        <v>11</v>
      </c>
      <c r="D27" s="413" t="s">
        <v>76</v>
      </c>
      <c r="E27" s="413" t="s">
        <v>438</v>
      </c>
      <c r="F27" s="413">
        <v>8414000</v>
      </c>
      <c r="G27" s="413">
        <v>8730000</v>
      </c>
      <c r="H27" s="413">
        <v>1</v>
      </c>
      <c r="I27" s="413"/>
      <c r="J27" s="355">
        <v>1</v>
      </c>
      <c r="K27" s="331"/>
    </row>
    <row r="28" spans="2:11" x14ac:dyDescent="0.35">
      <c r="B28" s="413">
        <v>4</v>
      </c>
      <c r="C28" s="413" t="s">
        <v>11</v>
      </c>
      <c r="D28" s="413" t="s">
        <v>76</v>
      </c>
      <c r="E28" s="413" t="s">
        <v>393</v>
      </c>
      <c r="F28" s="413">
        <v>8480000</v>
      </c>
      <c r="G28" s="413">
        <v>8730000</v>
      </c>
      <c r="H28" s="413">
        <v>1</v>
      </c>
      <c r="I28" s="413"/>
      <c r="J28" s="355">
        <v>1</v>
      </c>
      <c r="K28" s="331"/>
    </row>
    <row r="29" spans="2:11" x14ac:dyDescent="0.35">
      <c r="B29" s="413">
        <v>4</v>
      </c>
      <c r="C29" s="413" t="s">
        <v>11</v>
      </c>
      <c r="D29" s="413" t="s">
        <v>76</v>
      </c>
      <c r="E29" s="413" t="s">
        <v>322</v>
      </c>
      <c r="F29" s="413">
        <v>8480000</v>
      </c>
      <c r="G29" s="413">
        <v>8730000</v>
      </c>
      <c r="H29" s="413">
        <v>2</v>
      </c>
      <c r="I29" s="413"/>
      <c r="J29" s="355">
        <v>4</v>
      </c>
      <c r="K29" s="331"/>
    </row>
    <row r="30" spans="2:11" x14ac:dyDescent="0.35">
      <c r="B30" s="413">
        <v>4</v>
      </c>
      <c r="C30" s="413" t="s">
        <v>11</v>
      </c>
      <c r="D30" s="413" t="s">
        <v>76</v>
      </c>
      <c r="E30" s="413" t="s">
        <v>394</v>
      </c>
      <c r="F30" s="413">
        <v>8376000</v>
      </c>
      <c r="G30" s="413">
        <v>8713333.3333333302</v>
      </c>
      <c r="H30" s="413">
        <v>3</v>
      </c>
      <c r="I30" s="413"/>
      <c r="J30" s="355">
        <v>1</v>
      </c>
      <c r="K30" s="331"/>
    </row>
    <row r="31" spans="2:11" x14ac:dyDescent="0.35">
      <c r="B31" s="413">
        <v>4</v>
      </c>
      <c r="C31" s="413" t="s">
        <v>11</v>
      </c>
      <c r="D31" s="413" t="s">
        <v>310</v>
      </c>
      <c r="E31" s="413" t="s">
        <v>310</v>
      </c>
      <c r="F31" s="413">
        <v>8480000</v>
      </c>
      <c r="G31" s="413">
        <v>9030000</v>
      </c>
      <c r="H31" s="413">
        <v>1</v>
      </c>
      <c r="I31" s="413"/>
      <c r="J31" s="355">
        <v>1</v>
      </c>
      <c r="K31" s="331"/>
    </row>
    <row r="32" spans="2:11" x14ac:dyDescent="0.35">
      <c r="B32" s="413">
        <v>4</v>
      </c>
      <c r="C32" s="413" t="s">
        <v>11</v>
      </c>
      <c r="D32" s="413" t="s">
        <v>89</v>
      </c>
      <c r="E32" s="413" t="s">
        <v>73</v>
      </c>
      <c r="F32" s="413">
        <v>8441000</v>
      </c>
      <c r="G32" s="413">
        <v>8730000</v>
      </c>
      <c r="H32" s="413">
        <v>2</v>
      </c>
      <c r="I32" s="413"/>
      <c r="J32" s="355">
        <v>1</v>
      </c>
      <c r="K32" s="331"/>
    </row>
    <row r="33" spans="2:11" x14ac:dyDescent="0.35">
      <c r="B33" s="413">
        <v>4</v>
      </c>
      <c r="C33" s="413" t="s">
        <v>11</v>
      </c>
      <c r="D33" s="413" t="s">
        <v>107</v>
      </c>
      <c r="E33" s="413" t="s">
        <v>107</v>
      </c>
      <c r="F33" s="413">
        <v>8462000</v>
      </c>
      <c r="G33" s="413">
        <v>8730000</v>
      </c>
      <c r="H33" s="413">
        <v>1</v>
      </c>
      <c r="I33" s="413"/>
      <c r="J33" s="355">
        <v>1</v>
      </c>
      <c r="K33" s="331"/>
    </row>
    <row r="34" spans="2:11" x14ac:dyDescent="0.35">
      <c r="B34" s="413">
        <v>4</v>
      </c>
      <c r="C34" s="413" t="s">
        <v>11</v>
      </c>
      <c r="D34" s="413" t="s">
        <v>107</v>
      </c>
      <c r="E34" s="413" t="s">
        <v>359</v>
      </c>
      <c r="F34" s="413">
        <v>8451500</v>
      </c>
      <c r="G34" s="413">
        <v>10908750</v>
      </c>
      <c r="H34" s="413">
        <v>4</v>
      </c>
      <c r="I34" s="413"/>
      <c r="J34" s="355">
        <v>1</v>
      </c>
      <c r="K34" s="331"/>
    </row>
    <row r="35" spans="2:11" x14ac:dyDescent="0.35">
      <c r="B35" s="413">
        <v>4</v>
      </c>
      <c r="C35" s="413" t="s">
        <v>12</v>
      </c>
      <c r="D35" s="413" t="s">
        <v>12</v>
      </c>
      <c r="E35" s="413" t="s">
        <v>491</v>
      </c>
      <c r="F35" s="413">
        <v>5987000</v>
      </c>
      <c r="G35" s="413">
        <v>44900000</v>
      </c>
      <c r="H35" s="413">
        <v>1</v>
      </c>
      <c r="I35" s="413"/>
      <c r="J35" s="355">
        <v>1</v>
      </c>
      <c r="K35" s="331"/>
    </row>
    <row r="36" spans="2:11" x14ac:dyDescent="0.35">
      <c r="B36" s="413">
        <v>4</v>
      </c>
      <c r="C36" s="413" t="s">
        <v>12</v>
      </c>
      <c r="D36" s="413" t="s">
        <v>12</v>
      </c>
      <c r="E36" s="413" t="s">
        <v>415</v>
      </c>
      <c r="F36" s="413">
        <v>6638000</v>
      </c>
      <c r="G36" s="413">
        <v>53364000</v>
      </c>
      <c r="H36" s="413">
        <v>1</v>
      </c>
      <c r="I36" s="413"/>
      <c r="J36" s="355">
        <v>1</v>
      </c>
      <c r="K36" s="331"/>
    </row>
    <row r="37" spans="2:11" x14ac:dyDescent="0.35">
      <c r="B37" s="413">
        <v>4</v>
      </c>
      <c r="C37" s="413" t="s">
        <v>12</v>
      </c>
      <c r="D37" s="413" t="s">
        <v>12</v>
      </c>
      <c r="E37" s="413" t="s">
        <v>267</v>
      </c>
      <c r="F37" s="413">
        <v>7422000</v>
      </c>
      <c r="G37" s="413">
        <v>26626500</v>
      </c>
      <c r="H37" s="413">
        <v>2</v>
      </c>
      <c r="I37" s="413"/>
      <c r="J37" s="355">
        <v>1</v>
      </c>
      <c r="K37" s="331"/>
    </row>
    <row r="38" spans="2:11" x14ac:dyDescent="0.35">
      <c r="B38" s="413">
        <v>4</v>
      </c>
      <c r="C38" s="413" t="s">
        <v>12</v>
      </c>
      <c r="D38" s="413" t="s">
        <v>12</v>
      </c>
      <c r="E38" s="413" t="s">
        <v>395</v>
      </c>
      <c r="F38" s="413">
        <v>8480000</v>
      </c>
      <c r="G38" s="413">
        <v>8680000</v>
      </c>
      <c r="H38" s="413">
        <v>1</v>
      </c>
      <c r="I38" s="413"/>
      <c r="J38" s="355">
        <v>1</v>
      </c>
      <c r="K38" s="331"/>
    </row>
    <row r="39" spans="2:11" x14ac:dyDescent="0.35">
      <c r="B39" s="413">
        <v>4</v>
      </c>
      <c r="C39" s="413" t="s">
        <v>12</v>
      </c>
      <c r="D39" s="413" t="s">
        <v>266</v>
      </c>
      <c r="E39" s="413" t="s">
        <v>266</v>
      </c>
      <c r="F39" s="413">
        <v>5681000</v>
      </c>
      <c r="G39" s="413">
        <v>47081000</v>
      </c>
      <c r="H39" s="413">
        <v>1</v>
      </c>
      <c r="I39" s="413"/>
      <c r="J39" s="355">
        <v>1</v>
      </c>
      <c r="K39" s="331"/>
    </row>
    <row r="40" spans="2:11" x14ac:dyDescent="0.35">
      <c r="B40" s="413">
        <v>4</v>
      </c>
      <c r="C40" s="413" t="s">
        <v>12</v>
      </c>
      <c r="D40" s="413" t="s">
        <v>266</v>
      </c>
      <c r="E40" s="413" t="s">
        <v>337</v>
      </c>
      <c r="F40" s="413">
        <v>5631333.3333333302</v>
      </c>
      <c r="G40" s="413">
        <v>13324742.883333299</v>
      </c>
      <c r="H40" s="413">
        <v>3</v>
      </c>
      <c r="I40" s="413"/>
      <c r="J40" s="355">
        <v>1</v>
      </c>
      <c r="K40" s="331"/>
    </row>
    <row r="41" spans="2:11" x14ac:dyDescent="0.35">
      <c r="B41" s="413">
        <v>4</v>
      </c>
      <c r="C41" s="413" t="s">
        <v>12</v>
      </c>
      <c r="D41" s="413" t="s">
        <v>318</v>
      </c>
      <c r="E41" s="413" t="s">
        <v>458</v>
      </c>
      <c r="F41" s="413">
        <v>8450000</v>
      </c>
      <c r="G41" s="413">
        <v>20524320.16</v>
      </c>
      <c r="H41" s="413">
        <v>1</v>
      </c>
      <c r="I41" s="413"/>
      <c r="J41" s="355">
        <v>1</v>
      </c>
      <c r="K41" s="331"/>
    </row>
    <row r="42" spans="2:11" x14ac:dyDescent="0.35">
      <c r="B42" s="413">
        <v>4</v>
      </c>
      <c r="C42" s="413" t="s">
        <v>12</v>
      </c>
      <c r="D42" s="413" t="s">
        <v>77</v>
      </c>
      <c r="E42" s="413" t="s">
        <v>77</v>
      </c>
      <c r="F42" s="413">
        <v>7302666.6666666698</v>
      </c>
      <c r="G42" s="413">
        <v>24186261.413333301</v>
      </c>
      <c r="H42" s="413">
        <v>6</v>
      </c>
      <c r="I42" s="413"/>
      <c r="J42" s="355">
        <v>2</v>
      </c>
      <c r="K42" s="331"/>
    </row>
    <row r="43" spans="2:11" x14ac:dyDescent="0.35">
      <c r="B43" s="413">
        <v>4</v>
      </c>
      <c r="C43" s="413" t="s">
        <v>12</v>
      </c>
      <c r="D43" s="413" t="s">
        <v>77</v>
      </c>
      <c r="E43" s="413" t="s">
        <v>460</v>
      </c>
      <c r="F43" s="413">
        <v>7964500</v>
      </c>
      <c r="G43" s="413">
        <v>25679724.184999999</v>
      </c>
      <c r="H43" s="413">
        <v>2</v>
      </c>
      <c r="I43" s="413"/>
      <c r="J43" s="355">
        <v>1</v>
      </c>
      <c r="K43" s="331"/>
    </row>
    <row r="44" spans="2:11" x14ac:dyDescent="0.35">
      <c r="B44" s="413">
        <v>4</v>
      </c>
      <c r="C44" s="413" t="s">
        <v>12</v>
      </c>
      <c r="D44" s="413" t="s">
        <v>484</v>
      </c>
      <c r="E44" s="413" t="s">
        <v>485</v>
      </c>
      <c r="F44" s="413">
        <v>8434000</v>
      </c>
      <c r="G44" s="413">
        <v>16135534.4766667</v>
      </c>
      <c r="H44" s="413">
        <v>3</v>
      </c>
      <c r="I44" s="413"/>
      <c r="J44" s="355">
        <v>1</v>
      </c>
      <c r="K44" s="331"/>
    </row>
    <row r="45" spans="2:11" x14ac:dyDescent="0.35">
      <c r="B45" s="413">
        <v>4</v>
      </c>
      <c r="C45" s="413" t="s">
        <v>12</v>
      </c>
      <c r="D45" s="413" t="s">
        <v>314</v>
      </c>
      <c r="E45" s="413" t="s">
        <v>73</v>
      </c>
      <c r="F45" s="413">
        <v>7173000</v>
      </c>
      <c r="G45" s="413">
        <v>42873000</v>
      </c>
      <c r="H45" s="413">
        <v>1</v>
      </c>
      <c r="I45" s="413"/>
      <c r="J45" s="355">
        <v>1</v>
      </c>
      <c r="K45" s="331"/>
    </row>
    <row r="46" spans="2:11" x14ac:dyDescent="0.35">
      <c r="B46" s="413">
        <v>4</v>
      </c>
      <c r="C46" s="413" t="s">
        <v>12</v>
      </c>
      <c r="D46" s="413" t="s">
        <v>403</v>
      </c>
      <c r="E46" s="413" t="s">
        <v>486</v>
      </c>
      <c r="F46" s="413">
        <v>8480000</v>
      </c>
      <c r="G46" s="413">
        <v>8950000</v>
      </c>
      <c r="H46" s="413">
        <v>1</v>
      </c>
      <c r="I46" s="413"/>
      <c r="J46" s="355">
        <v>2</v>
      </c>
      <c r="K46" s="331"/>
    </row>
    <row r="47" spans="2:11" x14ac:dyDescent="0.35">
      <c r="B47" s="413">
        <v>4</v>
      </c>
      <c r="C47" s="413" t="s">
        <v>12</v>
      </c>
      <c r="D47" s="413" t="s">
        <v>403</v>
      </c>
      <c r="E47" s="413" t="s">
        <v>531</v>
      </c>
      <c r="F47" s="413">
        <v>6025000</v>
      </c>
      <c r="G47" s="413">
        <v>26860956.640000001</v>
      </c>
      <c r="H47" s="413">
        <v>1</v>
      </c>
      <c r="I47" s="413"/>
      <c r="J47" s="355">
        <v>1</v>
      </c>
      <c r="K47" s="331"/>
    </row>
    <row r="48" spans="2:11" x14ac:dyDescent="0.35">
      <c r="B48" s="413">
        <v>4</v>
      </c>
      <c r="C48" s="413" t="s">
        <v>13</v>
      </c>
      <c r="D48" s="413" t="s">
        <v>73</v>
      </c>
      <c r="E48" s="413" t="s">
        <v>447</v>
      </c>
      <c r="F48" s="413">
        <v>6676000</v>
      </c>
      <c r="G48" s="413">
        <v>55672005.630000003</v>
      </c>
      <c r="H48" s="413">
        <v>1</v>
      </c>
      <c r="I48" s="413"/>
      <c r="J48" s="355">
        <v>1</v>
      </c>
      <c r="K48" s="331"/>
    </row>
    <row r="49" spans="2:11" x14ac:dyDescent="0.35">
      <c r="B49" s="413">
        <v>4</v>
      </c>
      <c r="C49" s="413" t="s">
        <v>13</v>
      </c>
      <c r="D49" s="413" t="s">
        <v>98</v>
      </c>
      <c r="E49" s="413" t="s">
        <v>351</v>
      </c>
      <c r="F49" s="413">
        <v>7922500</v>
      </c>
      <c r="G49" s="413">
        <v>14657250</v>
      </c>
      <c r="H49" s="413">
        <v>2</v>
      </c>
      <c r="I49" s="413"/>
      <c r="J49" s="355">
        <v>1</v>
      </c>
      <c r="K49" s="331"/>
    </row>
    <row r="50" spans="2:11" x14ac:dyDescent="0.35">
      <c r="B50" s="413">
        <v>4</v>
      </c>
      <c r="C50" s="413" t="s">
        <v>13</v>
      </c>
      <c r="D50" s="413" t="s">
        <v>98</v>
      </c>
      <c r="E50" s="413" t="s">
        <v>315</v>
      </c>
      <c r="F50" s="413">
        <v>8269000</v>
      </c>
      <c r="G50" s="413">
        <v>8690737.5</v>
      </c>
      <c r="H50" s="413">
        <v>8</v>
      </c>
      <c r="I50" s="413"/>
      <c r="J50" s="355">
        <v>4</v>
      </c>
      <c r="K50" s="331"/>
    </row>
    <row r="51" spans="2:11" x14ac:dyDescent="0.35">
      <c r="B51" s="413">
        <v>4</v>
      </c>
      <c r="C51" s="413" t="s">
        <v>63</v>
      </c>
      <c r="D51" s="413" t="s">
        <v>327</v>
      </c>
      <c r="E51" s="413" t="s">
        <v>328</v>
      </c>
      <c r="F51" s="413">
        <v>8480000</v>
      </c>
      <c r="G51" s="413">
        <v>8705000</v>
      </c>
      <c r="H51" s="413">
        <v>2</v>
      </c>
      <c r="I51" s="413"/>
      <c r="J51" s="355">
        <v>1</v>
      </c>
      <c r="K51" s="331"/>
    </row>
    <row r="52" spans="2:11" x14ac:dyDescent="0.35">
      <c r="B52" s="413">
        <v>4</v>
      </c>
      <c r="C52" s="413" t="s">
        <v>64</v>
      </c>
      <c r="D52" s="413" t="s">
        <v>64</v>
      </c>
      <c r="E52" s="413" t="s">
        <v>343</v>
      </c>
      <c r="F52" s="413">
        <v>8396000</v>
      </c>
      <c r="G52" s="413">
        <v>8730000</v>
      </c>
      <c r="H52" s="413">
        <v>1</v>
      </c>
      <c r="I52" s="413"/>
      <c r="J52" s="355">
        <v>1</v>
      </c>
      <c r="K52" s="331"/>
    </row>
    <row r="53" spans="2:11" x14ac:dyDescent="0.35">
      <c r="B53" s="413">
        <v>4</v>
      </c>
      <c r="C53" s="413" t="s">
        <v>64</v>
      </c>
      <c r="D53" s="413" t="s">
        <v>64</v>
      </c>
      <c r="E53" s="413" t="s">
        <v>357</v>
      </c>
      <c r="F53" s="413">
        <v>8444000</v>
      </c>
      <c r="G53" s="413">
        <v>19560000</v>
      </c>
      <c r="H53" s="413">
        <v>1</v>
      </c>
      <c r="I53" s="413"/>
      <c r="J53" s="355">
        <v>1</v>
      </c>
      <c r="K53" s="331"/>
    </row>
    <row r="54" spans="2:11" x14ac:dyDescent="0.35">
      <c r="B54" s="413">
        <v>4</v>
      </c>
      <c r="C54" s="413" t="s">
        <v>64</v>
      </c>
      <c r="D54" s="413" t="s">
        <v>64</v>
      </c>
      <c r="E54" s="413" t="s">
        <v>532</v>
      </c>
      <c r="F54" s="413">
        <v>6638000</v>
      </c>
      <c r="G54" s="413">
        <v>32938000</v>
      </c>
      <c r="H54" s="413">
        <v>1</v>
      </c>
      <c r="I54" s="413"/>
      <c r="J54" s="355">
        <v>1</v>
      </c>
      <c r="K54" s="331"/>
    </row>
    <row r="55" spans="2:11" ht="18" customHeight="1" x14ac:dyDescent="0.35">
      <c r="B55" s="413">
        <v>4</v>
      </c>
      <c r="C55" s="413" t="s">
        <v>64</v>
      </c>
      <c r="D55" s="413" t="s">
        <v>62</v>
      </c>
      <c r="E55" s="413" t="s">
        <v>454</v>
      </c>
      <c r="F55" s="413">
        <v>7326000</v>
      </c>
      <c r="G55" s="413">
        <v>22398907.84</v>
      </c>
      <c r="H55" s="413">
        <v>1</v>
      </c>
      <c r="I55" s="413"/>
      <c r="J55" s="355">
        <v>1</v>
      </c>
      <c r="K55" s="331"/>
    </row>
    <row r="56" spans="2:11" x14ac:dyDescent="0.35">
      <c r="B56" s="413">
        <v>4</v>
      </c>
      <c r="C56" s="413" t="s">
        <v>64</v>
      </c>
      <c r="D56" s="413" t="s">
        <v>65</v>
      </c>
      <c r="E56" s="413" t="s">
        <v>108</v>
      </c>
      <c r="F56" s="413">
        <v>8480000</v>
      </c>
      <c r="G56" s="413">
        <v>8680000</v>
      </c>
      <c r="H56" s="413">
        <v>1</v>
      </c>
      <c r="I56" s="413"/>
      <c r="J56" s="355">
        <v>1</v>
      </c>
      <c r="K56" s="331"/>
    </row>
    <row r="57" spans="2:11" x14ac:dyDescent="0.35">
      <c r="B57" s="413">
        <v>4</v>
      </c>
      <c r="C57" s="413" t="s">
        <v>64</v>
      </c>
      <c r="D57" s="413" t="s">
        <v>65</v>
      </c>
      <c r="E57" s="413" t="s">
        <v>533</v>
      </c>
      <c r="F57" s="413">
        <v>8480000</v>
      </c>
      <c r="G57" s="413">
        <v>8680000</v>
      </c>
      <c r="H57" s="413">
        <v>1</v>
      </c>
      <c r="I57" s="413"/>
      <c r="J57" s="355">
        <v>1</v>
      </c>
      <c r="K57" s="331"/>
    </row>
    <row r="58" spans="2:11" x14ac:dyDescent="0.35">
      <c r="B58" s="413">
        <v>4</v>
      </c>
      <c r="C58" s="413" t="s">
        <v>64</v>
      </c>
      <c r="D58" s="413" t="s">
        <v>87</v>
      </c>
      <c r="E58" s="413" t="s">
        <v>87</v>
      </c>
      <c r="F58" s="413">
        <v>8480000</v>
      </c>
      <c r="G58" s="413">
        <v>8680000</v>
      </c>
      <c r="H58" s="413">
        <v>1</v>
      </c>
      <c r="I58" s="413"/>
      <c r="J58" s="355">
        <v>1</v>
      </c>
      <c r="K58" s="331"/>
    </row>
    <row r="59" spans="2:11" x14ac:dyDescent="0.35">
      <c r="B59" s="413">
        <v>4</v>
      </c>
      <c r="C59" s="413" t="s">
        <v>64</v>
      </c>
      <c r="D59" s="413" t="s">
        <v>87</v>
      </c>
      <c r="E59" s="413" t="s">
        <v>333</v>
      </c>
      <c r="F59" s="413">
        <v>8179500</v>
      </c>
      <c r="G59" s="413">
        <v>14026370.244999999</v>
      </c>
      <c r="H59" s="413">
        <v>2</v>
      </c>
      <c r="I59" s="413"/>
      <c r="J59" s="355">
        <v>1</v>
      </c>
      <c r="K59" s="331"/>
    </row>
    <row r="60" spans="2:11" x14ac:dyDescent="0.35">
      <c r="B60" s="413">
        <v>4</v>
      </c>
      <c r="C60" s="413" t="s">
        <v>64</v>
      </c>
      <c r="D60" s="413" t="s">
        <v>87</v>
      </c>
      <c r="E60" s="413" t="s">
        <v>419</v>
      </c>
      <c r="F60" s="413">
        <v>8480000</v>
      </c>
      <c r="G60" s="413">
        <v>8680000</v>
      </c>
      <c r="H60" s="413">
        <v>1</v>
      </c>
      <c r="I60" s="413"/>
      <c r="J60" s="355">
        <v>1</v>
      </c>
      <c r="K60" s="331"/>
    </row>
    <row r="61" spans="2:11" x14ac:dyDescent="0.35">
      <c r="B61" s="413">
        <v>4</v>
      </c>
      <c r="C61" s="413" t="s">
        <v>64</v>
      </c>
      <c r="D61" s="413" t="s">
        <v>79</v>
      </c>
      <c r="E61" s="413" t="s">
        <v>420</v>
      </c>
      <c r="F61" s="413">
        <v>8480000</v>
      </c>
      <c r="G61" s="413">
        <v>8680000</v>
      </c>
      <c r="H61" s="413">
        <v>1</v>
      </c>
      <c r="I61" s="413"/>
      <c r="J61" s="355">
        <v>1</v>
      </c>
      <c r="K61" s="331"/>
    </row>
    <row r="62" spans="2:11" x14ac:dyDescent="0.35">
      <c r="B62" s="413">
        <v>4</v>
      </c>
      <c r="C62" s="413" t="s">
        <v>64</v>
      </c>
      <c r="D62" s="413" t="s">
        <v>79</v>
      </c>
      <c r="E62" s="413" t="s">
        <v>334</v>
      </c>
      <c r="F62" s="413">
        <v>8480000</v>
      </c>
      <c r="G62" s="413">
        <v>8680000</v>
      </c>
      <c r="H62" s="413">
        <v>1</v>
      </c>
      <c r="I62" s="413"/>
      <c r="J62" s="355">
        <v>2</v>
      </c>
      <c r="K62" s="331"/>
    </row>
    <row r="63" spans="2:11" x14ac:dyDescent="0.35">
      <c r="B63" s="413">
        <v>4</v>
      </c>
      <c r="C63" s="413" t="s">
        <v>64</v>
      </c>
      <c r="D63" s="413" t="s">
        <v>324</v>
      </c>
      <c r="E63" s="413" t="s">
        <v>324</v>
      </c>
      <c r="F63" s="413">
        <v>8462000</v>
      </c>
      <c r="G63" s="413">
        <v>19350000</v>
      </c>
      <c r="H63" s="413">
        <v>1</v>
      </c>
      <c r="I63" s="413"/>
      <c r="J63" s="355">
        <v>1</v>
      </c>
      <c r="K63" s="331"/>
    </row>
    <row r="64" spans="2:11" x14ac:dyDescent="0.35">
      <c r="B64" s="413">
        <v>4</v>
      </c>
      <c r="C64" s="413" t="s">
        <v>64</v>
      </c>
      <c r="D64" s="413" t="s">
        <v>66</v>
      </c>
      <c r="E64" s="413" t="s">
        <v>305</v>
      </c>
      <c r="F64" s="413">
        <v>7365000</v>
      </c>
      <c r="G64" s="413">
        <v>8680000</v>
      </c>
      <c r="H64" s="413">
        <v>1</v>
      </c>
      <c r="I64" s="413"/>
      <c r="J64" s="355">
        <v>1</v>
      </c>
      <c r="K64" s="331"/>
    </row>
    <row r="65" spans="2:11" x14ac:dyDescent="0.35">
      <c r="B65" s="413">
        <v>4</v>
      </c>
      <c r="C65" s="413" t="s">
        <v>97</v>
      </c>
      <c r="D65" s="413" t="s">
        <v>97</v>
      </c>
      <c r="E65" s="413" t="s">
        <v>344</v>
      </c>
      <c r="F65" s="413">
        <v>10564000</v>
      </c>
      <c r="G65" s="413">
        <v>10823000</v>
      </c>
      <c r="H65" s="413">
        <v>2</v>
      </c>
      <c r="I65" s="413"/>
      <c r="J65" s="355">
        <v>1</v>
      </c>
      <c r="K65" s="331"/>
    </row>
    <row r="66" spans="2:11" x14ac:dyDescent="0.35">
      <c r="B66" s="413">
        <v>4</v>
      </c>
      <c r="C66" s="413" t="s">
        <v>97</v>
      </c>
      <c r="D66" s="413" t="s">
        <v>97</v>
      </c>
      <c r="E66" s="413" t="s">
        <v>426</v>
      </c>
      <c r="F66" s="413">
        <v>12720000</v>
      </c>
      <c r="G66" s="413">
        <v>12970000</v>
      </c>
      <c r="H66" s="413">
        <v>1</v>
      </c>
      <c r="I66" s="413"/>
      <c r="J66" s="355">
        <v>1</v>
      </c>
      <c r="K66" s="331"/>
    </row>
    <row r="67" spans="2:11" x14ac:dyDescent="0.35">
      <c r="B67" s="413">
        <v>4</v>
      </c>
      <c r="C67" s="413" t="s">
        <v>97</v>
      </c>
      <c r="D67" s="413" t="s">
        <v>99</v>
      </c>
      <c r="E67" s="413" t="s">
        <v>106</v>
      </c>
      <c r="F67" s="413">
        <v>8478000</v>
      </c>
      <c r="G67" s="413">
        <v>8696666.6666666698</v>
      </c>
      <c r="H67" s="413">
        <v>3</v>
      </c>
      <c r="I67" s="413"/>
      <c r="J67" s="355">
        <v>1</v>
      </c>
      <c r="K67" s="331"/>
    </row>
    <row r="68" spans="2:11" x14ac:dyDescent="0.35">
      <c r="B68" s="413">
        <v>4</v>
      </c>
      <c r="C68" s="413" t="s">
        <v>97</v>
      </c>
      <c r="D68" s="413" t="s">
        <v>99</v>
      </c>
      <c r="E68" s="413" t="s">
        <v>318</v>
      </c>
      <c r="F68" s="413">
        <v>8480000</v>
      </c>
      <c r="G68" s="413">
        <v>8680000</v>
      </c>
      <c r="H68" s="413">
        <v>1</v>
      </c>
      <c r="I68" s="413"/>
      <c r="J68" s="355">
        <v>1</v>
      </c>
      <c r="K68" s="331"/>
    </row>
    <row r="69" spans="2:11" x14ac:dyDescent="0.35">
      <c r="B69" s="413">
        <v>4</v>
      </c>
      <c r="C69" s="413" t="s">
        <v>97</v>
      </c>
      <c r="D69" s="413" t="s">
        <v>99</v>
      </c>
      <c r="E69" s="413" t="s">
        <v>67</v>
      </c>
      <c r="F69" s="413">
        <v>8219000</v>
      </c>
      <c r="G69" s="413">
        <v>9996666.6666666698</v>
      </c>
      <c r="H69" s="413">
        <v>6</v>
      </c>
      <c r="I69" s="413"/>
      <c r="J69" s="355">
        <v>1</v>
      </c>
      <c r="K69" s="331"/>
    </row>
    <row r="70" spans="2:11" x14ac:dyDescent="0.35">
      <c r="B70" s="413">
        <v>4</v>
      </c>
      <c r="C70" s="413" t="s">
        <v>97</v>
      </c>
      <c r="D70" s="413" t="s">
        <v>99</v>
      </c>
      <c r="E70" s="413" t="s">
        <v>81</v>
      </c>
      <c r="F70" s="413">
        <v>8438000</v>
      </c>
      <c r="G70" s="413">
        <v>13041333.3333333</v>
      </c>
      <c r="H70" s="413">
        <v>3</v>
      </c>
      <c r="I70" s="413"/>
      <c r="J70" s="355">
        <v>1</v>
      </c>
      <c r="K70" s="331"/>
    </row>
    <row r="71" spans="2:11" x14ac:dyDescent="0.35">
      <c r="B71" s="413">
        <v>4</v>
      </c>
      <c r="C71" s="413" t="s">
        <v>97</v>
      </c>
      <c r="D71" s="413" t="s">
        <v>99</v>
      </c>
      <c r="E71" s="413" t="s">
        <v>68</v>
      </c>
      <c r="F71" s="413">
        <v>8391916.6666666698</v>
      </c>
      <c r="G71" s="413">
        <v>11141916.6666667</v>
      </c>
      <c r="H71" s="413">
        <v>12</v>
      </c>
      <c r="I71" s="413"/>
      <c r="J71" s="355">
        <v>1</v>
      </c>
      <c r="K71" s="331"/>
    </row>
    <row r="72" spans="2:11" x14ac:dyDescent="0.35">
      <c r="B72" s="413">
        <v>4</v>
      </c>
      <c r="C72" s="413" t="s">
        <v>97</v>
      </c>
      <c r="D72" s="413" t="s">
        <v>69</v>
      </c>
      <c r="E72" s="413" t="s">
        <v>69</v>
      </c>
      <c r="F72" s="413">
        <v>8310333.3333333302</v>
      </c>
      <c r="G72" s="413">
        <v>14680000</v>
      </c>
      <c r="H72" s="413">
        <v>3</v>
      </c>
      <c r="I72" s="413"/>
      <c r="J72" s="355">
        <v>2</v>
      </c>
      <c r="K72" s="331"/>
    </row>
    <row r="73" spans="2:11" x14ac:dyDescent="0.35">
      <c r="B73" s="413">
        <v>4</v>
      </c>
      <c r="C73" s="413" t="s">
        <v>97</v>
      </c>
      <c r="D73" s="413" t="s">
        <v>69</v>
      </c>
      <c r="E73" s="413" t="s">
        <v>374</v>
      </c>
      <c r="F73" s="413">
        <v>8426000</v>
      </c>
      <c r="G73" s="413">
        <v>17560000</v>
      </c>
      <c r="H73" s="413">
        <v>1</v>
      </c>
      <c r="I73" s="413"/>
      <c r="J73" s="355">
        <v>2</v>
      </c>
      <c r="K73" s="331"/>
    </row>
    <row r="74" spans="2:11" x14ac:dyDescent="0.35">
      <c r="B74" s="413">
        <v>4</v>
      </c>
      <c r="C74" s="413" t="s">
        <v>97</v>
      </c>
      <c r="D74" s="413" t="s">
        <v>69</v>
      </c>
      <c r="E74" s="413" t="s">
        <v>382</v>
      </c>
      <c r="F74" s="413">
        <v>8480000</v>
      </c>
      <c r="G74" s="413">
        <v>8610000</v>
      </c>
      <c r="H74" s="413">
        <v>1</v>
      </c>
      <c r="I74" s="413"/>
      <c r="J74" s="355">
        <v>1</v>
      </c>
      <c r="K74" s="331"/>
    </row>
    <row r="75" spans="2:11" x14ac:dyDescent="0.35">
      <c r="B75" s="413">
        <v>4</v>
      </c>
      <c r="C75" s="413" t="s">
        <v>97</v>
      </c>
      <c r="D75" s="413" t="s">
        <v>304</v>
      </c>
      <c r="E75" s="413" t="s">
        <v>427</v>
      </c>
      <c r="F75" s="413">
        <v>12720000</v>
      </c>
      <c r="G75" s="413">
        <v>12970000</v>
      </c>
      <c r="H75" s="413">
        <v>1</v>
      </c>
      <c r="I75" s="413"/>
      <c r="J75" s="355">
        <v>1</v>
      </c>
      <c r="K75" s="331"/>
    </row>
    <row r="76" spans="2:11" x14ac:dyDescent="0.35">
      <c r="B76" s="413">
        <v>4</v>
      </c>
      <c r="C76" s="413" t="s">
        <v>97</v>
      </c>
      <c r="D76" s="413" t="s">
        <v>100</v>
      </c>
      <c r="E76" s="413" t="s">
        <v>100</v>
      </c>
      <c r="F76" s="413">
        <v>8474000</v>
      </c>
      <c r="G76" s="413">
        <v>8751250</v>
      </c>
      <c r="H76" s="413">
        <v>2</v>
      </c>
      <c r="I76" s="413"/>
      <c r="J76" s="355">
        <v>2</v>
      </c>
      <c r="K76" s="331"/>
    </row>
    <row r="77" spans="2:11" x14ac:dyDescent="0.35">
      <c r="B77" s="413">
        <v>4</v>
      </c>
      <c r="C77" s="413" t="s">
        <v>97</v>
      </c>
      <c r="D77" s="413" t="s">
        <v>100</v>
      </c>
      <c r="E77" s="413" t="s">
        <v>487</v>
      </c>
      <c r="F77" s="413">
        <v>8462000</v>
      </c>
      <c r="G77" s="413">
        <v>8680000</v>
      </c>
      <c r="H77" s="413">
        <v>1</v>
      </c>
      <c r="I77" s="413"/>
      <c r="J77" s="355">
        <v>1</v>
      </c>
      <c r="K77" s="331"/>
    </row>
    <row r="78" spans="2:11" x14ac:dyDescent="0.35">
      <c r="B78" s="413">
        <v>4</v>
      </c>
      <c r="C78" s="413" t="s">
        <v>97</v>
      </c>
      <c r="D78" s="413" t="s">
        <v>100</v>
      </c>
      <c r="E78" s="413" t="s">
        <v>331</v>
      </c>
      <c r="F78" s="413">
        <v>9500250</v>
      </c>
      <c r="G78" s="413">
        <v>9735000</v>
      </c>
      <c r="H78" s="413">
        <v>4</v>
      </c>
      <c r="I78" s="413"/>
      <c r="J78" s="355">
        <v>1</v>
      </c>
      <c r="K78" s="331"/>
    </row>
    <row r="79" spans="2:11" x14ac:dyDescent="0.35">
      <c r="B79" s="413">
        <v>4</v>
      </c>
      <c r="C79" s="413" t="s">
        <v>97</v>
      </c>
      <c r="D79" s="413" t="s">
        <v>100</v>
      </c>
      <c r="E79" s="413" t="s">
        <v>345</v>
      </c>
      <c r="F79" s="413">
        <v>8441000</v>
      </c>
      <c r="G79" s="413">
        <v>8680000</v>
      </c>
      <c r="H79" s="413">
        <v>2</v>
      </c>
      <c r="I79" s="413"/>
      <c r="J79" s="355">
        <v>1</v>
      </c>
      <c r="K79" s="331"/>
    </row>
    <row r="80" spans="2:11" x14ac:dyDescent="0.35">
      <c r="B80" s="413">
        <v>4</v>
      </c>
      <c r="C80" s="413" t="s">
        <v>97</v>
      </c>
      <c r="D80" s="413" t="s">
        <v>100</v>
      </c>
      <c r="E80" s="413" t="s">
        <v>398</v>
      </c>
      <c r="F80" s="413">
        <v>12720000</v>
      </c>
      <c r="G80" s="413">
        <v>12920000</v>
      </c>
      <c r="H80" s="413">
        <v>1</v>
      </c>
      <c r="I80" s="413"/>
      <c r="J80" s="355">
        <v>5</v>
      </c>
      <c r="K80" s="331"/>
    </row>
    <row r="81" spans="2:11" x14ac:dyDescent="0.35">
      <c r="B81" s="413">
        <v>22</v>
      </c>
      <c r="C81" s="413" t="s">
        <v>95</v>
      </c>
      <c r="D81" s="413" t="s">
        <v>383</v>
      </c>
      <c r="E81" s="413" t="s">
        <v>402</v>
      </c>
      <c r="F81" s="413">
        <v>7939000</v>
      </c>
      <c r="G81" s="413">
        <v>32989000</v>
      </c>
      <c r="H81" s="413">
        <v>1</v>
      </c>
      <c r="I81" s="413"/>
      <c r="J81" s="355">
        <v>1</v>
      </c>
      <c r="K81" s="331"/>
    </row>
    <row r="82" spans="2:11" x14ac:dyDescent="0.35">
      <c r="B82" s="413">
        <v>22</v>
      </c>
      <c r="C82" s="413" t="s">
        <v>11</v>
      </c>
      <c r="D82" s="413" t="s">
        <v>74</v>
      </c>
      <c r="E82" s="413" t="s">
        <v>74</v>
      </c>
      <c r="F82" s="413">
        <v>6140000</v>
      </c>
      <c r="G82" s="413">
        <v>37240265.700000003</v>
      </c>
      <c r="H82" s="413">
        <v>1</v>
      </c>
      <c r="I82" s="413"/>
      <c r="J82" s="355">
        <v>3</v>
      </c>
      <c r="K82" s="331"/>
    </row>
    <row r="83" spans="2:11" x14ac:dyDescent="0.35">
      <c r="B83" s="413">
        <v>22</v>
      </c>
      <c r="C83" s="413" t="s">
        <v>11</v>
      </c>
      <c r="D83" s="413" t="s">
        <v>74</v>
      </c>
      <c r="E83" s="413" t="s">
        <v>507</v>
      </c>
      <c r="F83" s="413">
        <v>8321000</v>
      </c>
      <c r="G83" s="413">
        <v>20766867.440000001</v>
      </c>
      <c r="H83" s="413">
        <v>1</v>
      </c>
      <c r="I83" s="413"/>
      <c r="J83" s="355">
        <v>2</v>
      </c>
      <c r="K83" s="331"/>
    </row>
    <row r="84" spans="2:11" x14ac:dyDescent="0.35">
      <c r="B84" s="413">
        <v>22</v>
      </c>
      <c r="C84" s="413" t="s">
        <v>12</v>
      </c>
      <c r="D84" s="413" t="s">
        <v>77</v>
      </c>
      <c r="E84" s="413" t="s">
        <v>482</v>
      </c>
      <c r="F84" s="413">
        <v>8245000</v>
      </c>
      <c r="G84" s="413">
        <v>13678000</v>
      </c>
      <c r="H84" s="413">
        <v>1</v>
      </c>
      <c r="I84" s="413"/>
      <c r="J84" s="355">
        <v>1</v>
      </c>
      <c r="K84" s="331"/>
    </row>
    <row r="85" spans="2:11" x14ac:dyDescent="0.35">
      <c r="B85" s="413">
        <v>22</v>
      </c>
      <c r="C85" s="413" t="s">
        <v>12</v>
      </c>
      <c r="D85" s="413" t="s">
        <v>77</v>
      </c>
      <c r="E85" s="413" t="s">
        <v>483</v>
      </c>
      <c r="F85" s="413">
        <v>8168000</v>
      </c>
      <c r="G85" s="413">
        <v>19018000</v>
      </c>
      <c r="H85" s="413">
        <v>1</v>
      </c>
      <c r="I85" s="413"/>
      <c r="J85" s="355">
        <v>1</v>
      </c>
      <c r="K85" s="331"/>
    </row>
    <row r="86" spans="2:11" x14ac:dyDescent="0.35">
      <c r="B86" s="413">
        <v>22</v>
      </c>
      <c r="C86" s="413" t="s">
        <v>12</v>
      </c>
      <c r="D86" s="413" t="s">
        <v>77</v>
      </c>
      <c r="E86" s="413" t="s">
        <v>405</v>
      </c>
      <c r="F86" s="413">
        <v>7633000</v>
      </c>
      <c r="G86" s="413">
        <v>32583000</v>
      </c>
      <c r="H86" s="413">
        <v>1</v>
      </c>
      <c r="I86" s="413"/>
      <c r="J86" s="355">
        <v>2</v>
      </c>
      <c r="K86" s="331"/>
    </row>
    <row r="87" spans="2:11" x14ac:dyDescent="0.35">
      <c r="B87" s="413">
        <v>22</v>
      </c>
      <c r="C87" s="413" t="s">
        <v>63</v>
      </c>
      <c r="D87" s="413" t="s">
        <v>308</v>
      </c>
      <c r="E87" s="413" t="s">
        <v>308</v>
      </c>
      <c r="F87" s="413">
        <v>8450000</v>
      </c>
      <c r="G87" s="413">
        <v>8669000</v>
      </c>
      <c r="H87" s="413">
        <v>1</v>
      </c>
      <c r="I87" s="413"/>
      <c r="J87" s="355">
        <v>1</v>
      </c>
      <c r="K87" s="331"/>
    </row>
    <row r="88" spans="2:11" x14ac:dyDescent="0.35">
      <c r="B88" s="413">
        <v>22</v>
      </c>
      <c r="C88" s="413" t="s">
        <v>63</v>
      </c>
      <c r="D88" s="413" t="s">
        <v>308</v>
      </c>
      <c r="E88" s="413" t="s">
        <v>494</v>
      </c>
      <c r="F88" s="413">
        <v>8444000</v>
      </c>
      <c r="G88" s="413">
        <v>8669000</v>
      </c>
      <c r="H88" s="413">
        <v>1</v>
      </c>
      <c r="I88" s="413"/>
      <c r="J88" s="355">
        <v>1</v>
      </c>
      <c r="K88" s="331"/>
    </row>
    <row r="89" spans="2:11" x14ac:dyDescent="0.35">
      <c r="B89" s="413">
        <v>22</v>
      </c>
      <c r="C89" s="413" t="s">
        <v>64</v>
      </c>
      <c r="D89" s="413" t="s">
        <v>335</v>
      </c>
      <c r="E89" s="413" t="s">
        <v>474</v>
      </c>
      <c r="F89" s="413">
        <v>8438000</v>
      </c>
      <c r="G89" s="413">
        <v>15638000</v>
      </c>
      <c r="H89" s="413">
        <v>1</v>
      </c>
      <c r="I89" s="413"/>
      <c r="J89" s="355">
        <v>1</v>
      </c>
      <c r="K89" s="331"/>
    </row>
    <row r="90" spans="2:11" x14ac:dyDescent="0.35">
      <c r="B90" s="413">
        <v>28</v>
      </c>
      <c r="C90" s="413" t="s">
        <v>11</v>
      </c>
      <c r="D90" s="413" t="s">
        <v>84</v>
      </c>
      <c r="E90" s="413" t="s">
        <v>102</v>
      </c>
      <c r="F90" s="413">
        <v>6599000</v>
      </c>
      <c r="G90" s="413">
        <v>24082399</v>
      </c>
      <c r="H90" s="413">
        <v>1</v>
      </c>
      <c r="I90" s="413"/>
      <c r="J90" s="355">
        <v>1</v>
      </c>
      <c r="K90" s="331"/>
    </row>
    <row r="91" spans="2:11" x14ac:dyDescent="0.35">
      <c r="B91" s="413">
        <v>28</v>
      </c>
      <c r="C91" s="413" t="s">
        <v>13</v>
      </c>
      <c r="D91" s="413" t="s">
        <v>98</v>
      </c>
      <c r="E91" s="413" t="s">
        <v>332</v>
      </c>
      <c r="F91" s="413">
        <v>8390000</v>
      </c>
      <c r="G91" s="413">
        <v>17231707.809999999</v>
      </c>
      <c r="H91" s="413">
        <v>1</v>
      </c>
      <c r="I91" s="413"/>
      <c r="J91" s="355">
        <v>1</v>
      </c>
      <c r="K91" s="331"/>
    </row>
    <row r="92" spans="2:11" x14ac:dyDescent="0.35">
      <c r="B92" s="413">
        <v>28</v>
      </c>
      <c r="C92" s="413" t="s">
        <v>63</v>
      </c>
      <c r="D92" s="413" t="s">
        <v>103</v>
      </c>
      <c r="E92" s="413" t="s">
        <v>103</v>
      </c>
      <c r="F92" s="413">
        <v>8456000</v>
      </c>
      <c r="G92" s="413">
        <v>20889217</v>
      </c>
      <c r="H92" s="413">
        <v>1</v>
      </c>
      <c r="I92" s="413"/>
      <c r="J92" s="355">
        <v>1</v>
      </c>
      <c r="K92" s="331"/>
    </row>
    <row r="93" spans="2:11" x14ac:dyDescent="0.35">
      <c r="B93" s="413">
        <v>32</v>
      </c>
      <c r="C93" s="413" t="s">
        <v>12</v>
      </c>
      <c r="D93" s="413" t="s">
        <v>484</v>
      </c>
      <c r="E93" s="413" t="s">
        <v>485</v>
      </c>
      <c r="F93" s="413">
        <v>8408000</v>
      </c>
      <c r="G93" s="413">
        <v>19418877.059999999</v>
      </c>
      <c r="H93" s="413">
        <v>1</v>
      </c>
      <c r="I93" s="413"/>
      <c r="J93" s="355">
        <v>1</v>
      </c>
      <c r="K93" s="331"/>
    </row>
    <row r="94" spans="2:11" x14ac:dyDescent="0.35">
      <c r="B94" s="413">
        <v>32</v>
      </c>
      <c r="C94" s="413" t="s">
        <v>63</v>
      </c>
      <c r="D94" s="413" t="s">
        <v>407</v>
      </c>
      <c r="E94" s="413" t="s">
        <v>407</v>
      </c>
      <c r="F94" s="413">
        <v>8480000</v>
      </c>
      <c r="G94" s="413">
        <v>9167905.6300000008</v>
      </c>
      <c r="H94" s="413">
        <v>1</v>
      </c>
      <c r="I94" s="413"/>
      <c r="J94" s="355">
        <v>1</v>
      </c>
      <c r="K94" s="331"/>
    </row>
    <row r="95" spans="2:11" x14ac:dyDescent="0.35">
      <c r="B95" s="413">
        <v>87</v>
      </c>
      <c r="C95" s="413" t="s">
        <v>95</v>
      </c>
      <c r="D95" s="413" t="s">
        <v>101</v>
      </c>
      <c r="E95" s="413" t="s">
        <v>72</v>
      </c>
      <c r="F95" s="413">
        <v>10600000</v>
      </c>
      <c r="G95" s="413">
        <v>10741630.125</v>
      </c>
      <c r="H95" s="413">
        <v>2</v>
      </c>
      <c r="I95" s="413"/>
      <c r="J95" s="355">
        <v>8</v>
      </c>
      <c r="K95" s="331"/>
    </row>
    <row r="96" spans="2:11" x14ac:dyDescent="0.35">
      <c r="B96" s="413">
        <v>87</v>
      </c>
      <c r="C96" s="413" t="s">
        <v>95</v>
      </c>
      <c r="D96" s="413" t="s">
        <v>101</v>
      </c>
      <c r="E96" s="413" t="s">
        <v>355</v>
      </c>
      <c r="F96" s="413">
        <v>12719000</v>
      </c>
      <c r="G96" s="413">
        <v>12884109.279999999</v>
      </c>
      <c r="H96" s="413">
        <v>1</v>
      </c>
      <c r="I96" s="413"/>
      <c r="J96" s="355">
        <v>1</v>
      </c>
      <c r="K96" s="331"/>
    </row>
    <row r="97" spans="2:11" x14ac:dyDescent="0.35">
      <c r="B97" s="413">
        <v>87</v>
      </c>
      <c r="C97" s="413" t="s">
        <v>11</v>
      </c>
      <c r="D97" s="413" t="s">
        <v>75</v>
      </c>
      <c r="E97" s="413" t="s">
        <v>75</v>
      </c>
      <c r="F97" s="413">
        <v>7097000</v>
      </c>
      <c r="G97" s="413">
        <v>52509500.149999999</v>
      </c>
      <c r="H97" s="413">
        <v>1</v>
      </c>
      <c r="I97" s="413"/>
      <c r="J97" s="355">
        <v>1</v>
      </c>
      <c r="K97" s="331"/>
    </row>
    <row r="98" spans="2:11" x14ac:dyDescent="0.35">
      <c r="B98" s="413">
        <v>87</v>
      </c>
      <c r="C98" s="413" t="s">
        <v>11</v>
      </c>
      <c r="D98" s="413" t="s">
        <v>84</v>
      </c>
      <c r="E98" s="413" t="s">
        <v>85</v>
      </c>
      <c r="F98" s="413">
        <v>8480000</v>
      </c>
      <c r="G98" s="413">
        <v>8781569.4499999993</v>
      </c>
      <c r="H98" s="413">
        <v>1</v>
      </c>
      <c r="I98" s="413"/>
      <c r="J98" s="355">
        <v>1</v>
      </c>
      <c r="K98" s="331"/>
    </row>
    <row r="99" spans="2:11" x14ac:dyDescent="0.35">
      <c r="B99" s="413">
        <v>87</v>
      </c>
      <c r="C99" s="413" t="s">
        <v>11</v>
      </c>
      <c r="D99" s="413" t="s">
        <v>76</v>
      </c>
      <c r="E99" s="413" t="s">
        <v>393</v>
      </c>
      <c r="F99" s="413">
        <v>8480000</v>
      </c>
      <c r="G99" s="413">
        <v>8762010.5</v>
      </c>
      <c r="H99" s="413">
        <v>1</v>
      </c>
      <c r="I99" s="413"/>
      <c r="J99" s="355">
        <v>1</v>
      </c>
      <c r="K99" s="331"/>
    </row>
    <row r="100" spans="2:11" x14ac:dyDescent="0.35">
      <c r="B100" s="413">
        <v>87</v>
      </c>
      <c r="C100" s="413" t="s">
        <v>11</v>
      </c>
      <c r="D100" s="413" t="s">
        <v>310</v>
      </c>
      <c r="E100" s="413" t="s">
        <v>310</v>
      </c>
      <c r="F100" s="413">
        <v>8480000</v>
      </c>
      <c r="G100" s="413">
        <v>8762010.5</v>
      </c>
      <c r="H100" s="413">
        <v>2</v>
      </c>
      <c r="I100" s="413"/>
      <c r="J100" s="355">
        <v>1</v>
      </c>
      <c r="K100" s="331"/>
    </row>
    <row r="101" spans="2:11" x14ac:dyDescent="0.35">
      <c r="B101" s="413">
        <v>87</v>
      </c>
      <c r="C101" s="413" t="s">
        <v>11</v>
      </c>
      <c r="D101" s="413" t="s">
        <v>107</v>
      </c>
      <c r="E101" s="413" t="s">
        <v>359</v>
      </c>
      <c r="F101" s="413">
        <v>8456000</v>
      </c>
      <c r="G101" s="413">
        <v>8762010.5</v>
      </c>
      <c r="H101" s="413">
        <v>1</v>
      </c>
      <c r="I101" s="413"/>
      <c r="J101" s="355">
        <v>4</v>
      </c>
      <c r="K101" s="331"/>
    </row>
    <row r="102" spans="2:11" x14ac:dyDescent="0.35">
      <c r="B102" s="413">
        <v>87</v>
      </c>
      <c r="C102" s="413" t="s">
        <v>63</v>
      </c>
      <c r="D102" s="413" t="s">
        <v>78</v>
      </c>
      <c r="E102" s="413" t="s">
        <v>78</v>
      </c>
      <c r="F102" s="413">
        <v>8468000</v>
      </c>
      <c r="G102" s="413">
        <v>8762010.5</v>
      </c>
      <c r="H102" s="413">
        <v>1</v>
      </c>
      <c r="I102" s="413"/>
      <c r="J102" s="355">
        <v>1</v>
      </c>
      <c r="K102" s="331"/>
    </row>
    <row r="103" spans="2:11" x14ac:dyDescent="0.35">
      <c r="B103" s="413">
        <v>87</v>
      </c>
      <c r="C103" s="413" t="s">
        <v>63</v>
      </c>
      <c r="D103" s="413" t="s">
        <v>90</v>
      </c>
      <c r="E103" s="413" t="s">
        <v>90</v>
      </c>
      <c r="F103" s="413">
        <v>12720000</v>
      </c>
      <c r="G103" s="413">
        <v>13118240.5</v>
      </c>
      <c r="H103" s="413">
        <v>1</v>
      </c>
      <c r="I103" s="413"/>
      <c r="J103" s="355">
        <v>3</v>
      </c>
      <c r="K103" s="331"/>
    </row>
    <row r="104" spans="2:11" x14ac:dyDescent="0.35">
      <c r="B104" s="413">
        <v>87</v>
      </c>
      <c r="C104" s="413" t="s">
        <v>63</v>
      </c>
      <c r="D104" s="413" t="s">
        <v>86</v>
      </c>
      <c r="E104" s="413" t="s">
        <v>413</v>
      </c>
      <c r="F104" s="413">
        <v>8015000</v>
      </c>
      <c r="G104" s="413">
        <v>8762010.5</v>
      </c>
      <c r="H104" s="413">
        <v>1</v>
      </c>
      <c r="I104" s="413"/>
      <c r="J104" s="355">
        <v>1</v>
      </c>
      <c r="K104" s="331"/>
    </row>
    <row r="105" spans="2:11" x14ac:dyDescent="0.35">
      <c r="B105" s="413">
        <v>87</v>
      </c>
      <c r="C105" s="413" t="s">
        <v>63</v>
      </c>
      <c r="D105" s="413" t="s">
        <v>86</v>
      </c>
      <c r="E105" s="413" t="s">
        <v>410</v>
      </c>
      <c r="F105" s="413">
        <v>8450000</v>
      </c>
      <c r="G105" s="413">
        <v>8762010.5</v>
      </c>
      <c r="H105" s="413">
        <v>2</v>
      </c>
      <c r="I105" s="413"/>
      <c r="J105" s="355">
        <v>2</v>
      </c>
      <c r="K105" s="331"/>
    </row>
    <row r="106" spans="2:11" x14ac:dyDescent="0.35">
      <c r="B106" s="413">
        <v>87</v>
      </c>
      <c r="C106" s="413" t="s">
        <v>63</v>
      </c>
      <c r="D106" s="413" t="s">
        <v>327</v>
      </c>
      <c r="E106" s="413" t="s">
        <v>327</v>
      </c>
      <c r="F106" s="413">
        <v>8456000</v>
      </c>
      <c r="G106" s="413">
        <v>8762010.5</v>
      </c>
      <c r="H106" s="413">
        <v>1</v>
      </c>
      <c r="I106" s="413"/>
      <c r="J106" s="355">
        <v>1</v>
      </c>
      <c r="K106" s="331"/>
    </row>
    <row r="107" spans="2:11" x14ac:dyDescent="0.35">
      <c r="B107" s="413">
        <v>87</v>
      </c>
      <c r="C107" s="413" t="s">
        <v>63</v>
      </c>
      <c r="D107" s="413" t="s">
        <v>327</v>
      </c>
      <c r="E107" s="413" t="s">
        <v>328</v>
      </c>
      <c r="F107" s="413">
        <v>8480000</v>
      </c>
      <c r="G107" s="413">
        <v>8762010.5</v>
      </c>
      <c r="H107" s="413">
        <v>1</v>
      </c>
      <c r="I107" s="413"/>
      <c r="J107" s="355">
        <v>1</v>
      </c>
      <c r="K107" s="331"/>
    </row>
    <row r="108" spans="2:11" x14ac:dyDescent="0.35">
      <c r="B108" s="413">
        <v>87</v>
      </c>
      <c r="C108" s="413" t="s">
        <v>63</v>
      </c>
      <c r="D108" s="413" t="s">
        <v>327</v>
      </c>
      <c r="E108" s="413" t="s">
        <v>428</v>
      </c>
      <c r="F108" s="413">
        <v>8480000</v>
      </c>
      <c r="G108" s="413">
        <v>8762010.5</v>
      </c>
      <c r="H108" s="413">
        <v>1</v>
      </c>
      <c r="I108" s="413"/>
      <c r="J108" s="355">
        <v>1</v>
      </c>
      <c r="K108" s="331"/>
    </row>
    <row r="109" spans="2:11" x14ac:dyDescent="0.35">
      <c r="B109" s="413">
        <v>87</v>
      </c>
      <c r="C109" s="413" t="s">
        <v>64</v>
      </c>
      <c r="D109" s="413" t="s">
        <v>62</v>
      </c>
      <c r="E109" s="413" t="s">
        <v>440</v>
      </c>
      <c r="F109" s="413">
        <v>8480000</v>
      </c>
      <c r="G109" s="413">
        <v>8599142.5</v>
      </c>
      <c r="H109" s="413">
        <v>1</v>
      </c>
      <c r="I109" s="413"/>
      <c r="J109" s="355">
        <v>1</v>
      </c>
      <c r="K109" s="331"/>
    </row>
    <row r="110" spans="2:11" x14ac:dyDescent="0.35">
      <c r="B110" s="413">
        <v>87</v>
      </c>
      <c r="C110" s="413" t="s">
        <v>64</v>
      </c>
      <c r="D110" s="413" t="s">
        <v>65</v>
      </c>
      <c r="E110" s="413" t="s">
        <v>498</v>
      </c>
      <c r="F110" s="413">
        <v>8480000</v>
      </c>
      <c r="G110" s="413">
        <v>8599142.5</v>
      </c>
      <c r="H110" s="413">
        <v>1</v>
      </c>
      <c r="I110" s="413"/>
      <c r="J110" s="355">
        <v>10</v>
      </c>
      <c r="K110" s="331"/>
    </row>
    <row r="111" spans="2:11" x14ac:dyDescent="0.35">
      <c r="B111" s="413">
        <v>87</v>
      </c>
      <c r="C111" s="413" t="s">
        <v>64</v>
      </c>
      <c r="D111" s="413" t="s">
        <v>79</v>
      </c>
      <c r="E111" s="413" t="s">
        <v>311</v>
      </c>
      <c r="F111" s="413">
        <v>8474000</v>
      </c>
      <c r="G111" s="413">
        <v>8762010.5</v>
      </c>
      <c r="H111" s="413">
        <v>1</v>
      </c>
      <c r="I111" s="413"/>
      <c r="J111" s="355">
        <v>40</v>
      </c>
      <c r="K111" s="331"/>
    </row>
    <row r="112" spans="2:11" x14ac:dyDescent="0.35">
      <c r="B112" s="413">
        <v>87</v>
      </c>
      <c r="C112" s="413" t="s">
        <v>64</v>
      </c>
      <c r="D112" s="413" t="s">
        <v>79</v>
      </c>
      <c r="E112" s="413" t="s">
        <v>88</v>
      </c>
      <c r="F112" s="413">
        <v>8423142.8571428601</v>
      </c>
      <c r="G112" s="413">
        <v>9031033.5357142892</v>
      </c>
      <c r="H112" s="413">
        <v>7</v>
      </c>
      <c r="I112" s="413"/>
      <c r="J112" s="355">
        <v>2</v>
      </c>
      <c r="K112" s="331"/>
    </row>
    <row r="113" spans="2:11" x14ac:dyDescent="0.35">
      <c r="B113" s="413">
        <v>87</v>
      </c>
      <c r="C113" s="413" t="s">
        <v>64</v>
      </c>
      <c r="D113" s="413" t="s">
        <v>79</v>
      </c>
      <c r="E113" s="413" t="s">
        <v>469</v>
      </c>
      <c r="F113" s="413">
        <v>8474000</v>
      </c>
      <c r="G113" s="413">
        <v>8762010.5</v>
      </c>
      <c r="H113" s="413">
        <v>1</v>
      </c>
      <c r="I113" s="413"/>
      <c r="J113" s="355">
        <v>2</v>
      </c>
      <c r="K113" s="331"/>
    </row>
    <row r="114" spans="2:11" x14ac:dyDescent="0.35">
      <c r="B114" s="413">
        <v>87</v>
      </c>
      <c r="C114" s="413" t="s">
        <v>64</v>
      </c>
      <c r="D114" s="413" t="s">
        <v>79</v>
      </c>
      <c r="E114" s="413" t="s">
        <v>334</v>
      </c>
      <c r="F114" s="413">
        <v>8444000</v>
      </c>
      <c r="G114" s="413">
        <v>8680576.5</v>
      </c>
      <c r="H114" s="413">
        <v>2</v>
      </c>
      <c r="I114" s="413"/>
      <c r="J114" s="355">
        <v>2</v>
      </c>
      <c r="K114" s="331"/>
    </row>
    <row r="115" spans="2:11" x14ac:dyDescent="0.35">
      <c r="B115" s="413">
        <v>87</v>
      </c>
      <c r="C115" s="413" t="s">
        <v>64</v>
      </c>
      <c r="D115" s="413" t="s">
        <v>66</v>
      </c>
      <c r="E115" s="413" t="s">
        <v>305</v>
      </c>
      <c r="F115" s="413">
        <v>8480000</v>
      </c>
      <c r="G115" s="413">
        <v>8599142.5</v>
      </c>
      <c r="H115" s="413">
        <v>1</v>
      </c>
      <c r="I115" s="413"/>
      <c r="J115" s="355">
        <v>1</v>
      </c>
      <c r="K115" s="331"/>
    </row>
    <row r="116" spans="2:11" x14ac:dyDescent="0.35">
      <c r="B116" s="413">
        <v>87</v>
      </c>
      <c r="C116" s="413" t="s">
        <v>97</v>
      </c>
      <c r="D116" s="413" t="s">
        <v>99</v>
      </c>
      <c r="E116" s="413" t="s">
        <v>68</v>
      </c>
      <c r="F116" s="413">
        <v>8247500</v>
      </c>
      <c r="G116" s="413">
        <v>14811296.779999999</v>
      </c>
      <c r="H116" s="413">
        <v>2</v>
      </c>
      <c r="I116" s="413"/>
      <c r="J116" s="355">
        <v>1</v>
      </c>
      <c r="K116" s="331"/>
    </row>
    <row r="117" spans="2:11" x14ac:dyDescent="0.35">
      <c r="B117" s="413">
        <v>87</v>
      </c>
      <c r="C117" s="413" t="s">
        <v>97</v>
      </c>
      <c r="D117" s="413" t="s">
        <v>100</v>
      </c>
      <c r="E117" s="413" t="s">
        <v>100</v>
      </c>
      <c r="F117" s="413">
        <v>8480000</v>
      </c>
      <c r="G117" s="413">
        <v>8762010.5</v>
      </c>
      <c r="H117" s="413">
        <v>1</v>
      </c>
      <c r="I117" s="413"/>
      <c r="J117" s="355">
        <v>1</v>
      </c>
      <c r="K117" s="331"/>
    </row>
    <row r="118" spans="2:11" x14ac:dyDescent="0.35">
      <c r="B118" s="413">
        <v>90</v>
      </c>
      <c r="C118" s="413" t="s">
        <v>95</v>
      </c>
      <c r="D118" s="413" t="s">
        <v>388</v>
      </c>
      <c r="E118" s="413" t="s">
        <v>80</v>
      </c>
      <c r="F118" s="413">
        <v>8480000</v>
      </c>
      <c r="G118" s="413">
        <v>8480000</v>
      </c>
      <c r="H118" s="413">
        <v>1</v>
      </c>
      <c r="I118" s="413"/>
      <c r="J118" s="355">
        <v>1</v>
      </c>
      <c r="K118" s="331"/>
    </row>
    <row r="119" spans="2:11" x14ac:dyDescent="0.35">
      <c r="B119" s="413">
        <v>90</v>
      </c>
      <c r="C119" s="413" t="s">
        <v>95</v>
      </c>
      <c r="D119" s="413" t="s">
        <v>101</v>
      </c>
      <c r="E119" s="413" t="s">
        <v>83</v>
      </c>
      <c r="F119" s="413">
        <v>8480000</v>
      </c>
      <c r="G119" s="413">
        <v>8480000</v>
      </c>
      <c r="H119" s="413">
        <v>2</v>
      </c>
      <c r="I119" s="413"/>
      <c r="J119" s="355">
        <v>2</v>
      </c>
      <c r="K119" s="331"/>
    </row>
    <row r="120" spans="2:11" x14ac:dyDescent="0.35">
      <c r="B120" s="413">
        <v>90</v>
      </c>
      <c r="C120" s="413" t="s">
        <v>95</v>
      </c>
      <c r="D120" s="413" t="s">
        <v>101</v>
      </c>
      <c r="E120" s="413" t="s">
        <v>72</v>
      </c>
      <c r="F120" s="413">
        <v>8480000</v>
      </c>
      <c r="G120" s="413">
        <v>8480000</v>
      </c>
      <c r="H120" s="413">
        <v>2</v>
      </c>
      <c r="I120" s="413"/>
      <c r="J120" s="355">
        <v>2</v>
      </c>
      <c r="K120" s="331"/>
    </row>
    <row r="121" spans="2:11" x14ac:dyDescent="0.35">
      <c r="B121" s="413">
        <v>90</v>
      </c>
      <c r="C121" s="413" t="s">
        <v>95</v>
      </c>
      <c r="D121" s="413" t="s">
        <v>101</v>
      </c>
      <c r="E121" s="413" t="s">
        <v>355</v>
      </c>
      <c r="F121" s="413">
        <v>8480000</v>
      </c>
      <c r="G121" s="413">
        <v>8480000</v>
      </c>
      <c r="H121" s="413">
        <v>1</v>
      </c>
      <c r="I121" s="413"/>
      <c r="J121" s="355">
        <v>1</v>
      </c>
      <c r="K121" s="331"/>
    </row>
    <row r="122" spans="2:11" x14ac:dyDescent="0.35">
      <c r="B122" s="413">
        <v>90</v>
      </c>
      <c r="C122" s="413" t="s">
        <v>11</v>
      </c>
      <c r="D122" s="413" t="s">
        <v>89</v>
      </c>
      <c r="E122" s="413" t="s">
        <v>505</v>
      </c>
      <c r="F122" s="413">
        <v>8461000</v>
      </c>
      <c r="G122" s="413">
        <v>8480000</v>
      </c>
      <c r="H122" s="413">
        <v>1</v>
      </c>
      <c r="I122" s="413"/>
      <c r="K122" s="331"/>
    </row>
    <row r="123" spans="2:11" x14ac:dyDescent="0.35">
      <c r="B123" s="413">
        <v>90</v>
      </c>
      <c r="C123" s="413" t="s">
        <v>64</v>
      </c>
      <c r="D123" s="413" t="s">
        <v>64</v>
      </c>
      <c r="E123" s="413" t="s">
        <v>534</v>
      </c>
      <c r="F123" s="413">
        <v>8480000</v>
      </c>
      <c r="G123" s="413">
        <v>8480000</v>
      </c>
      <c r="H123" s="413">
        <v>1</v>
      </c>
      <c r="I123" s="413"/>
      <c r="K123" s="331"/>
    </row>
    <row r="124" spans="2:11" x14ac:dyDescent="0.35">
      <c r="B124" s="413">
        <v>90</v>
      </c>
      <c r="C124" s="413" t="s">
        <v>64</v>
      </c>
      <c r="D124" s="413" t="s">
        <v>87</v>
      </c>
      <c r="E124" s="413" t="s">
        <v>87</v>
      </c>
      <c r="F124" s="413">
        <v>8480000</v>
      </c>
      <c r="G124" s="413">
        <v>8480000</v>
      </c>
      <c r="H124" s="413">
        <v>1</v>
      </c>
      <c r="I124" s="413"/>
      <c r="K124" s="331"/>
    </row>
    <row r="125" spans="2:11" x14ac:dyDescent="0.35">
      <c r="B125" s="413">
        <v>92</v>
      </c>
      <c r="C125" s="413" t="s">
        <v>95</v>
      </c>
      <c r="D125" s="413" t="s">
        <v>429</v>
      </c>
      <c r="E125" s="413" t="s">
        <v>434</v>
      </c>
      <c r="F125" s="413">
        <v>8426000</v>
      </c>
      <c r="G125" s="413">
        <v>8630000</v>
      </c>
      <c r="H125" s="413">
        <v>2</v>
      </c>
      <c r="I125" s="413"/>
      <c r="K125" s="331"/>
    </row>
    <row r="126" spans="2:11" x14ac:dyDescent="0.35">
      <c r="B126" s="413">
        <v>92</v>
      </c>
      <c r="C126" s="413" t="s">
        <v>95</v>
      </c>
      <c r="D126" s="413" t="s">
        <v>535</v>
      </c>
      <c r="E126" s="413" t="s">
        <v>536</v>
      </c>
      <c r="F126" s="413">
        <v>8480000</v>
      </c>
      <c r="G126" s="413">
        <v>8620000</v>
      </c>
      <c r="H126" s="413">
        <v>1</v>
      </c>
      <c r="I126" s="413"/>
      <c r="K126" s="331"/>
    </row>
    <row r="127" spans="2:11" x14ac:dyDescent="0.35">
      <c r="B127" s="413">
        <v>92</v>
      </c>
      <c r="C127" s="413" t="s">
        <v>95</v>
      </c>
      <c r="D127" s="413" t="s">
        <v>423</v>
      </c>
      <c r="E127" s="413" t="s">
        <v>462</v>
      </c>
      <c r="F127" s="413">
        <v>8456000</v>
      </c>
      <c r="G127" s="413">
        <v>8620000</v>
      </c>
      <c r="H127" s="413">
        <v>1</v>
      </c>
      <c r="I127" s="413"/>
      <c r="K127" s="331"/>
    </row>
    <row r="128" spans="2:11" x14ac:dyDescent="0.35">
      <c r="B128" s="413">
        <v>93</v>
      </c>
      <c r="C128" s="413" t="s">
        <v>95</v>
      </c>
      <c r="D128" s="413" t="s">
        <v>388</v>
      </c>
      <c r="E128" s="413" t="s">
        <v>73</v>
      </c>
      <c r="F128" s="413">
        <v>8321000</v>
      </c>
      <c r="G128" s="413">
        <v>23105000</v>
      </c>
      <c r="H128" s="413">
        <v>1</v>
      </c>
      <c r="I128" s="413"/>
      <c r="K128" s="331"/>
    </row>
    <row r="129" spans="2:11" x14ac:dyDescent="0.35">
      <c r="B129" s="413">
        <v>93</v>
      </c>
      <c r="C129" s="413" t="s">
        <v>95</v>
      </c>
      <c r="D129" s="413" t="s">
        <v>383</v>
      </c>
      <c r="E129" s="413" t="s">
        <v>384</v>
      </c>
      <c r="F129" s="413">
        <v>6714000</v>
      </c>
      <c r="G129" s="413">
        <v>17650000</v>
      </c>
      <c r="H129" s="413">
        <v>1</v>
      </c>
      <c r="I129" s="413"/>
      <c r="K129" s="331"/>
    </row>
    <row r="130" spans="2:11" x14ac:dyDescent="0.35">
      <c r="B130" s="413">
        <v>93</v>
      </c>
      <c r="C130" s="413" t="s">
        <v>95</v>
      </c>
      <c r="D130" s="413" t="s">
        <v>475</v>
      </c>
      <c r="E130" s="413" t="s">
        <v>488</v>
      </c>
      <c r="F130" s="413">
        <v>8283000</v>
      </c>
      <c r="G130" s="413">
        <v>11340000</v>
      </c>
      <c r="H130" s="413">
        <v>1</v>
      </c>
      <c r="I130" s="413"/>
      <c r="K130" s="331"/>
    </row>
    <row r="131" spans="2:11" x14ac:dyDescent="0.35">
      <c r="B131" s="413">
        <v>93</v>
      </c>
      <c r="C131" s="413" t="s">
        <v>95</v>
      </c>
      <c r="D131" s="413" t="s">
        <v>101</v>
      </c>
      <c r="E131" s="413" t="s">
        <v>83</v>
      </c>
      <c r="F131" s="413">
        <v>8130000</v>
      </c>
      <c r="G131" s="413">
        <v>20825804.120000001</v>
      </c>
      <c r="H131" s="413">
        <v>1</v>
      </c>
      <c r="I131" s="413"/>
      <c r="K131" s="331"/>
    </row>
    <row r="132" spans="2:11" x14ac:dyDescent="0.35">
      <c r="B132" s="413">
        <v>93</v>
      </c>
      <c r="C132" s="413" t="s">
        <v>95</v>
      </c>
      <c r="D132" s="413" t="s">
        <v>101</v>
      </c>
      <c r="E132" s="413" t="s">
        <v>340</v>
      </c>
      <c r="F132" s="413">
        <v>8456000</v>
      </c>
      <c r="G132" s="413">
        <v>12867625.52</v>
      </c>
      <c r="H132" s="413">
        <v>1</v>
      </c>
      <c r="I132" s="413"/>
      <c r="K132" s="331"/>
    </row>
    <row r="133" spans="2:11" x14ac:dyDescent="0.35">
      <c r="B133" s="413">
        <v>93</v>
      </c>
      <c r="C133" s="413" t="s">
        <v>95</v>
      </c>
      <c r="D133" s="413" t="s">
        <v>101</v>
      </c>
      <c r="E133" s="413" t="s">
        <v>372</v>
      </c>
      <c r="F133" s="413">
        <v>8480000</v>
      </c>
      <c r="G133" s="413">
        <v>8780000</v>
      </c>
      <c r="H133" s="413">
        <v>1</v>
      </c>
      <c r="I133" s="413"/>
      <c r="J133" s="356"/>
      <c r="K133" s="354"/>
    </row>
    <row r="134" spans="2:11" x14ac:dyDescent="0.35">
      <c r="B134" s="413">
        <v>93</v>
      </c>
      <c r="C134" s="413" t="s">
        <v>95</v>
      </c>
      <c r="D134" s="413" t="s">
        <v>101</v>
      </c>
      <c r="E134" s="413" t="s">
        <v>104</v>
      </c>
      <c r="F134" s="413">
        <v>8420000</v>
      </c>
      <c r="G134" s="413">
        <v>9298758.5</v>
      </c>
      <c r="H134" s="413">
        <v>2</v>
      </c>
      <c r="I134" s="413"/>
      <c r="K134" s="331"/>
    </row>
    <row r="135" spans="2:11" x14ac:dyDescent="0.35">
      <c r="B135" s="413">
        <v>93</v>
      </c>
      <c r="C135" s="413" t="s">
        <v>11</v>
      </c>
      <c r="D135" s="413" t="s">
        <v>11</v>
      </c>
      <c r="E135" s="413" t="s">
        <v>11</v>
      </c>
      <c r="F135" s="413">
        <v>6025000</v>
      </c>
      <c r="G135" s="413">
        <v>44800000</v>
      </c>
      <c r="H135" s="413">
        <v>1</v>
      </c>
      <c r="I135" s="413"/>
      <c r="K135" s="331"/>
    </row>
    <row r="136" spans="2:11" x14ac:dyDescent="0.35">
      <c r="B136" s="413">
        <v>93</v>
      </c>
      <c r="C136" s="413" t="s">
        <v>11</v>
      </c>
      <c r="D136" s="413" t="s">
        <v>96</v>
      </c>
      <c r="E136" s="413" t="s">
        <v>537</v>
      </c>
      <c r="F136" s="413">
        <v>7173000</v>
      </c>
      <c r="G136" s="413">
        <v>34873279.289999999</v>
      </c>
      <c r="H136" s="413">
        <v>1</v>
      </c>
      <c r="I136" s="413"/>
      <c r="K136" s="331"/>
    </row>
    <row r="137" spans="2:11" x14ac:dyDescent="0.35">
      <c r="B137" s="413">
        <v>93</v>
      </c>
      <c r="C137" s="413" t="s">
        <v>11</v>
      </c>
      <c r="D137" s="413" t="s">
        <v>74</v>
      </c>
      <c r="E137" s="413" t="s">
        <v>95</v>
      </c>
      <c r="F137" s="413">
        <v>8462000</v>
      </c>
      <c r="G137" s="413">
        <v>12731224.359999999</v>
      </c>
      <c r="H137" s="413">
        <v>1</v>
      </c>
      <c r="I137" s="413"/>
      <c r="K137" s="331"/>
    </row>
    <row r="138" spans="2:11" x14ac:dyDescent="0.35">
      <c r="B138" s="413">
        <v>93</v>
      </c>
      <c r="C138" s="413" t="s">
        <v>11</v>
      </c>
      <c r="D138" s="413" t="s">
        <v>74</v>
      </c>
      <c r="E138" s="413" t="s">
        <v>500</v>
      </c>
      <c r="F138" s="413">
        <v>8015000</v>
      </c>
      <c r="G138" s="413">
        <v>25312501.969999999</v>
      </c>
      <c r="H138" s="413">
        <v>1</v>
      </c>
      <c r="I138" s="413"/>
      <c r="K138" s="331"/>
    </row>
    <row r="139" spans="2:11" x14ac:dyDescent="0.35">
      <c r="B139" s="413">
        <v>93</v>
      </c>
      <c r="C139" s="413" t="s">
        <v>11</v>
      </c>
      <c r="D139" s="413" t="s">
        <v>377</v>
      </c>
      <c r="E139" s="413" t="s">
        <v>330</v>
      </c>
      <c r="F139" s="413">
        <v>8450000</v>
      </c>
      <c r="G139" s="413">
        <v>16998828.300000001</v>
      </c>
      <c r="H139" s="413">
        <v>1</v>
      </c>
      <c r="I139" s="413"/>
      <c r="K139" s="331"/>
    </row>
    <row r="140" spans="2:11" x14ac:dyDescent="0.35">
      <c r="B140" s="413">
        <v>93</v>
      </c>
      <c r="C140" s="413" t="s">
        <v>11</v>
      </c>
      <c r="D140" s="413" t="s">
        <v>75</v>
      </c>
      <c r="E140" s="413" t="s">
        <v>538</v>
      </c>
      <c r="F140" s="413">
        <v>6599000</v>
      </c>
      <c r="G140" s="413">
        <v>29107612.300000001</v>
      </c>
      <c r="H140" s="413">
        <v>1</v>
      </c>
      <c r="I140" s="413"/>
      <c r="K140" s="331"/>
    </row>
    <row r="141" spans="2:11" x14ac:dyDescent="0.35">
      <c r="B141" s="413">
        <v>93</v>
      </c>
      <c r="C141" s="413" t="s">
        <v>11</v>
      </c>
      <c r="D141" s="413" t="s">
        <v>463</v>
      </c>
      <c r="E141" s="413" t="s">
        <v>539</v>
      </c>
      <c r="F141" s="413">
        <v>7116000</v>
      </c>
      <c r="G141" s="413">
        <v>37143963.890000001</v>
      </c>
      <c r="H141" s="413">
        <v>2</v>
      </c>
      <c r="I141" s="413"/>
      <c r="K141" s="331"/>
    </row>
    <row r="142" spans="2:11" x14ac:dyDescent="0.35">
      <c r="B142" s="413">
        <v>93</v>
      </c>
      <c r="C142" s="413" t="s">
        <v>11</v>
      </c>
      <c r="D142" s="413" t="s">
        <v>463</v>
      </c>
      <c r="E142" s="413" t="s">
        <v>62</v>
      </c>
      <c r="F142" s="413">
        <v>7824000</v>
      </c>
      <c r="G142" s="413">
        <v>13205310.939999999</v>
      </c>
      <c r="H142" s="413">
        <v>1</v>
      </c>
      <c r="I142" s="413"/>
      <c r="K142" s="331"/>
    </row>
    <row r="143" spans="2:11" x14ac:dyDescent="0.35">
      <c r="B143" s="413">
        <v>93</v>
      </c>
      <c r="C143" s="413" t="s">
        <v>11</v>
      </c>
      <c r="D143" s="413" t="s">
        <v>463</v>
      </c>
      <c r="E143" s="413" t="s">
        <v>508</v>
      </c>
      <c r="F143" s="413">
        <v>8450000</v>
      </c>
      <c r="G143" s="413">
        <v>20900000</v>
      </c>
      <c r="H143" s="413">
        <v>1</v>
      </c>
      <c r="I143" s="413"/>
      <c r="K143" s="331"/>
    </row>
    <row r="144" spans="2:11" x14ac:dyDescent="0.35">
      <c r="B144" s="413">
        <v>93</v>
      </c>
      <c r="C144" s="413" t="s">
        <v>11</v>
      </c>
      <c r="D144" s="413" t="s">
        <v>463</v>
      </c>
      <c r="E144" s="413" t="s">
        <v>472</v>
      </c>
      <c r="F144" s="413">
        <v>6217000</v>
      </c>
      <c r="G144" s="413">
        <v>45000000</v>
      </c>
      <c r="H144" s="413">
        <v>1</v>
      </c>
      <c r="I144" s="413"/>
      <c r="K144" s="331"/>
    </row>
    <row r="145" spans="2:11" x14ac:dyDescent="0.35">
      <c r="B145" s="413">
        <v>93</v>
      </c>
      <c r="C145" s="413" t="s">
        <v>11</v>
      </c>
      <c r="D145" s="413" t="s">
        <v>323</v>
      </c>
      <c r="E145" s="413" t="s">
        <v>323</v>
      </c>
      <c r="F145" s="413">
        <v>8438000</v>
      </c>
      <c r="G145" s="413">
        <v>18901564</v>
      </c>
      <c r="H145" s="413">
        <v>1</v>
      </c>
      <c r="I145" s="413"/>
      <c r="K145" s="331"/>
    </row>
    <row r="146" spans="2:11" x14ac:dyDescent="0.35">
      <c r="B146" s="413">
        <v>93</v>
      </c>
      <c r="C146" s="413" t="s">
        <v>11</v>
      </c>
      <c r="D146" s="413" t="s">
        <v>84</v>
      </c>
      <c r="E146" s="413" t="s">
        <v>92</v>
      </c>
      <c r="F146" s="413">
        <v>8420000</v>
      </c>
      <c r="G146" s="413">
        <v>15194845.064999999</v>
      </c>
      <c r="H146" s="413">
        <v>2</v>
      </c>
      <c r="I146" s="413"/>
      <c r="K146" s="331"/>
    </row>
    <row r="147" spans="2:11" x14ac:dyDescent="0.35">
      <c r="B147" s="413">
        <v>93</v>
      </c>
      <c r="C147" s="413" t="s">
        <v>11</v>
      </c>
      <c r="D147" s="413" t="s">
        <v>84</v>
      </c>
      <c r="E147" s="413" t="s">
        <v>93</v>
      </c>
      <c r="F147" s="413">
        <v>8372000</v>
      </c>
      <c r="G147" s="413">
        <v>17110000</v>
      </c>
      <c r="H147" s="413">
        <v>1</v>
      </c>
      <c r="I147" s="413"/>
      <c r="K147" s="331"/>
    </row>
    <row r="148" spans="2:11" x14ac:dyDescent="0.35">
      <c r="B148" s="413">
        <v>93</v>
      </c>
      <c r="C148" s="413" t="s">
        <v>11</v>
      </c>
      <c r="D148" s="413" t="s">
        <v>107</v>
      </c>
      <c r="E148" s="413" t="s">
        <v>107</v>
      </c>
      <c r="F148" s="413">
        <v>8372000</v>
      </c>
      <c r="G148" s="413">
        <v>20020000</v>
      </c>
      <c r="H148" s="413">
        <v>1</v>
      </c>
      <c r="I148" s="413"/>
      <c r="K148" s="331"/>
    </row>
    <row r="149" spans="2:11" x14ac:dyDescent="0.35">
      <c r="B149" s="413">
        <v>93</v>
      </c>
      <c r="C149" s="413" t="s">
        <v>13</v>
      </c>
      <c r="D149" s="413" t="s">
        <v>13</v>
      </c>
      <c r="E149" s="413" t="s">
        <v>540</v>
      </c>
      <c r="F149" s="413">
        <v>6485000</v>
      </c>
      <c r="G149" s="413">
        <v>23125000</v>
      </c>
      <c r="H149" s="413">
        <v>1</v>
      </c>
      <c r="I149" s="413"/>
      <c r="K149" s="331"/>
    </row>
    <row r="150" spans="2:11" x14ac:dyDescent="0.35">
      <c r="B150" s="413">
        <v>93</v>
      </c>
      <c r="C150" s="413" t="s">
        <v>13</v>
      </c>
      <c r="D150" s="413" t="s">
        <v>98</v>
      </c>
      <c r="E150" s="413" t="s">
        <v>332</v>
      </c>
      <c r="F150" s="413">
        <v>8423000</v>
      </c>
      <c r="G150" s="413">
        <v>8855000</v>
      </c>
      <c r="H150" s="413">
        <v>2</v>
      </c>
      <c r="I150" s="413"/>
      <c r="K150" s="331"/>
    </row>
    <row r="151" spans="2:11" x14ac:dyDescent="0.35">
      <c r="B151" s="413">
        <v>93</v>
      </c>
      <c r="C151" s="413" t="s">
        <v>13</v>
      </c>
      <c r="D151" s="413" t="s">
        <v>98</v>
      </c>
      <c r="E151" s="413" t="s">
        <v>351</v>
      </c>
      <c r="F151" s="413">
        <v>8476000</v>
      </c>
      <c r="G151" s="413">
        <v>8780000</v>
      </c>
      <c r="H151" s="413">
        <v>3</v>
      </c>
      <c r="I151" s="413"/>
      <c r="K151" s="331"/>
    </row>
    <row r="152" spans="2:11" x14ac:dyDescent="0.35">
      <c r="B152" s="413">
        <v>93</v>
      </c>
      <c r="C152" s="413" t="s">
        <v>13</v>
      </c>
      <c r="D152" s="413" t="s">
        <v>98</v>
      </c>
      <c r="E152" s="413" t="s">
        <v>541</v>
      </c>
      <c r="F152" s="413">
        <v>12720000</v>
      </c>
      <c r="G152" s="413">
        <v>13070000</v>
      </c>
      <c r="H152" s="413">
        <v>1</v>
      </c>
      <c r="I152" s="413"/>
      <c r="K152" s="331"/>
    </row>
    <row r="153" spans="2:11" x14ac:dyDescent="0.35">
      <c r="B153" s="413">
        <v>93</v>
      </c>
      <c r="C153" s="413" t="s">
        <v>63</v>
      </c>
      <c r="D153" s="413" t="s">
        <v>90</v>
      </c>
      <c r="E153" s="413" t="s">
        <v>439</v>
      </c>
      <c r="F153" s="413">
        <v>7518000</v>
      </c>
      <c r="G153" s="413">
        <v>22609446.02</v>
      </c>
      <c r="H153" s="413">
        <v>1</v>
      </c>
      <c r="I153" s="413"/>
      <c r="K153" s="331"/>
    </row>
    <row r="154" spans="2:11" x14ac:dyDescent="0.35">
      <c r="B154" s="413">
        <v>93</v>
      </c>
      <c r="C154" s="413" t="s">
        <v>64</v>
      </c>
      <c r="D154" s="413" t="s">
        <v>64</v>
      </c>
      <c r="E154" s="413" t="s">
        <v>341</v>
      </c>
      <c r="F154" s="413">
        <v>8402000</v>
      </c>
      <c r="G154" s="413">
        <v>15600000</v>
      </c>
      <c r="H154" s="413">
        <v>1</v>
      </c>
      <c r="I154" s="413"/>
      <c r="K154" s="331"/>
    </row>
    <row r="155" spans="2:11" x14ac:dyDescent="0.35">
      <c r="B155" s="413">
        <v>93</v>
      </c>
      <c r="C155" s="413" t="s">
        <v>64</v>
      </c>
      <c r="D155" s="413" t="s">
        <v>64</v>
      </c>
      <c r="E155" s="413" t="s">
        <v>357</v>
      </c>
      <c r="F155" s="413">
        <v>8450000</v>
      </c>
      <c r="G155" s="413">
        <v>9496352.8100000005</v>
      </c>
      <c r="H155" s="413">
        <v>1</v>
      </c>
      <c r="I155" s="413"/>
      <c r="K155" s="331"/>
    </row>
    <row r="156" spans="2:11" x14ac:dyDescent="0.35">
      <c r="B156" s="413">
        <v>93</v>
      </c>
      <c r="C156" s="413" t="s">
        <v>64</v>
      </c>
      <c r="D156" s="413" t="s">
        <v>477</v>
      </c>
      <c r="E156" s="413" t="s">
        <v>478</v>
      </c>
      <c r="F156" s="413">
        <v>8366000</v>
      </c>
      <c r="G156" s="413">
        <v>20350000</v>
      </c>
      <c r="H156" s="413">
        <v>1</v>
      </c>
      <c r="I156" s="413"/>
      <c r="K156" s="331"/>
    </row>
    <row r="157" spans="2:11" x14ac:dyDescent="0.35">
      <c r="B157" s="413">
        <v>93</v>
      </c>
      <c r="C157" s="413" t="s">
        <v>64</v>
      </c>
      <c r="D157" s="413" t="s">
        <v>79</v>
      </c>
      <c r="E157" s="413" t="s">
        <v>88</v>
      </c>
      <c r="F157" s="413">
        <v>8462000</v>
      </c>
      <c r="G157" s="413">
        <v>15450000</v>
      </c>
      <c r="H157" s="413">
        <v>1</v>
      </c>
      <c r="I157" s="413"/>
      <c r="K157" s="331"/>
    </row>
    <row r="158" spans="2:11" x14ac:dyDescent="0.35">
      <c r="B158" s="413">
        <v>93</v>
      </c>
      <c r="C158" s="413" t="s">
        <v>64</v>
      </c>
      <c r="D158" s="413" t="s">
        <v>79</v>
      </c>
      <c r="E158" s="413" t="s">
        <v>356</v>
      </c>
      <c r="F158" s="413">
        <v>8450000</v>
      </c>
      <c r="G158" s="413">
        <v>16800000</v>
      </c>
      <c r="H158" s="413">
        <v>1</v>
      </c>
      <c r="I158" s="413"/>
      <c r="K158" s="331"/>
    </row>
    <row r="159" spans="2:11" x14ac:dyDescent="0.35">
      <c r="B159" s="413">
        <v>93</v>
      </c>
      <c r="C159" s="413" t="s">
        <v>97</v>
      </c>
      <c r="D159" s="413" t="s">
        <v>97</v>
      </c>
      <c r="E159" s="413" t="s">
        <v>344</v>
      </c>
      <c r="F159" s="413">
        <v>8480000</v>
      </c>
      <c r="G159" s="413">
        <v>8680000</v>
      </c>
      <c r="H159" s="413">
        <v>1</v>
      </c>
      <c r="I159" s="413"/>
      <c r="K159" s="331"/>
    </row>
    <row r="160" spans="2:11" x14ac:dyDescent="0.35">
      <c r="B160" s="413">
        <v>93</v>
      </c>
      <c r="C160" s="413" t="s">
        <v>97</v>
      </c>
      <c r="D160" s="413" t="s">
        <v>99</v>
      </c>
      <c r="E160" s="413" t="s">
        <v>106</v>
      </c>
      <c r="F160" s="413">
        <v>8480000</v>
      </c>
      <c r="G160" s="413">
        <v>8780000</v>
      </c>
      <c r="H160" s="413">
        <v>1</v>
      </c>
      <c r="I160" s="413"/>
      <c r="K160" s="331"/>
    </row>
    <row r="161" spans="2:11" x14ac:dyDescent="0.35">
      <c r="B161" s="413">
        <v>93</v>
      </c>
      <c r="C161" s="413" t="s">
        <v>97</v>
      </c>
      <c r="D161" s="413" t="s">
        <v>99</v>
      </c>
      <c r="E161" s="413" t="s">
        <v>318</v>
      </c>
      <c r="F161" s="413">
        <v>7977000</v>
      </c>
      <c r="G161" s="413">
        <v>17400000</v>
      </c>
      <c r="H161" s="413">
        <v>1</v>
      </c>
      <c r="I161" s="413"/>
      <c r="K161" s="331"/>
    </row>
    <row r="162" spans="2:11" x14ac:dyDescent="0.35">
      <c r="B162" s="413">
        <v>93</v>
      </c>
      <c r="C162" s="413" t="s">
        <v>97</v>
      </c>
      <c r="D162" s="413" t="s">
        <v>99</v>
      </c>
      <c r="E162" s="413" t="s">
        <v>67</v>
      </c>
      <c r="F162" s="413">
        <v>8460000</v>
      </c>
      <c r="G162" s="413">
        <v>10586666.6666667</v>
      </c>
      <c r="H162" s="413">
        <v>3</v>
      </c>
      <c r="I162" s="413"/>
      <c r="K162" s="331"/>
    </row>
    <row r="163" spans="2:11" x14ac:dyDescent="0.35">
      <c r="B163" s="413">
        <v>93</v>
      </c>
      <c r="C163" s="413" t="s">
        <v>97</v>
      </c>
      <c r="D163" s="413" t="s">
        <v>99</v>
      </c>
      <c r="E163" s="413" t="s">
        <v>81</v>
      </c>
      <c r="F163" s="413">
        <v>8130000</v>
      </c>
      <c r="G163" s="413">
        <v>14560000</v>
      </c>
      <c r="H163" s="413">
        <v>1</v>
      </c>
      <c r="I163" s="413"/>
      <c r="K163" s="331"/>
    </row>
    <row r="164" spans="2:11" x14ac:dyDescent="0.35">
      <c r="B164" s="413">
        <v>93</v>
      </c>
      <c r="C164" s="413" t="s">
        <v>97</v>
      </c>
      <c r="D164" s="413" t="s">
        <v>99</v>
      </c>
      <c r="E164" s="413" t="s">
        <v>68</v>
      </c>
      <c r="F164" s="413">
        <v>9883333.3333333302</v>
      </c>
      <c r="G164" s="413">
        <v>10310000</v>
      </c>
      <c r="H164" s="413">
        <v>3</v>
      </c>
      <c r="I164" s="413"/>
      <c r="K164" s="331"/>
    </row>
    <row r="165" spans="2:11" x14ac:dyDescent="0.35">
      <c r="B165" s="413">
        <v>93</v>
      </c>
      <c r="C165" s="413" t="s">
        <v>97</v>
      </c>
      <c r="D165" s="413" t="s">
        <v>99</v>
      </c>
      <c r="E165" s="413" t="s">
        <v>321</v>
      </c>
      <c r="F165" s="413">
        <v>8480000</v>
      </c>
      <c r="G165" s="413">
        <v>8880000</v>
      </c>
      <c r="H165" s="413">
        <v>1</v>
      </c>
      <c r="I165" s="413"/>
      <c r="K165" s="331"/>
    </row>
    <row r="166" spans="2:11" x14ac:dyDescent="0.35">
      <c r="B166" s="413">
        <v>93</v>
      </c>
      <c r="C166" s="413" t="s">
        <v>97</v>
      </c>
      <c r="D166" s="413" t="s">
        <v>69</v>
      </c>
      <c r="E166" s="413" t="s">
        <v>69</v>
      </c>
      <c r="F166" s="413">
        <v>8052000</v>
      </c>
      <c r="G166" s="413">
        <v>9553333.3333333302</v>
      </c>
      <c r="H166" s="413">
        <v>3</v>
      </c>
      <c r="I166" s="413"/>
      <c r="K166" s="331"/>
    </row>
    <row r="167" spans="2:11" x14ac:dyDescent="0.35">
      <c r="B167" s="413">
        <v>93</v>
      </c>
      <c r="C167" s="413" t="s">
        <v>97</v>
      </c>
      <c r="D167" s="413" t="s">
        <v>69</v>
      </c>
      <c r="E167" s="413" t="s">
        <v>317</v>
      </c>
      <c r="F167" s="413">
        <v>10486500</v>
      </c>
      <c r="G167" s="413">
        <v>11028051.439999999</v>
      </c>
      <c r="H167" s="413">
        <v>2</v>
      </c>
      <c r="I167" s="413"/>
      <c r="K167" s="331"/>
    </row>
    <row r="168" spans="2:11" x14ac:dyDescent="0.35">
      <c r="B168" s="413">
        <v>93</v>
      </c>
      <c r="C168" s="413" t="s">
        <v>97</v>
      </c>
      <c r="D168" s="413" t="s">
        <v>69</v>
      </c>
      <c r="E168" s="413" t="s">
        <v>374</v>
      </c>
      <c r="F168" s="413">
        <v>8480000</v>
      </c>
      <c r="G168" s="413">
        <v>8780000</v>
      </c>
      <c r="H168" s="413">
        <v>1</v>
      </c>
      <c r="I168" s="413"/>
      <c r="K168" s="331"/>
    </row>
    <row r="169" spans="2:11" x14ac:dyDescent="0.35">
      <c r="B169" s="413">
        <v>93</v>
      </c>
      <c r="C169" s="413" t="s">
        <v>97</v>
      </c>
      <c r="D169" s="413" t="s">
        <v>100</v>
      </c>
      <c r="E169" s="413" t="s">
        <v>100</v>
      </c>
      <c r="F169" s="413">
        <v>8454000</v>
      </c>
      <c r="G169" s="413">
        <v>17137333.333333299</v>
      </c>
      <c r="H169" s="413">
        <v>3</v>
      </c>
      <c r="I169" s="413"/>
      <c r="K169" s="331"/>
    </row>
    <row r="170" spans="2:11" x14ac:dyDescent="0.35">
      <c r="B170" s="413">
        <v>93</v>
      </c>
      <c r="C170" s="413" t="s">
        <v>97</v>
      </c>
      <c r="D170" s="413" t="s">
        <v>100</v>
      </c>
      <c r="E170" s="413" t="s">
        <v>331</v>
      </c>
      <c r="F170" s="413">
        <v>8480000</v>
      </c>
      <c r="G170" s="413">
        <v>8730000</v>
      </c>
      <c r="H170" s="413">
        <v>1</v>
      </c>
      <c r="I170" s="413"/>
      <c r="K170" s="331"/>
    </row>
    <row r="171" spans="2:11" x14ac:dyDescent="0.35">
      <c r="B171" s="413">
        <v>94</v>
      </c>
      <c r="C171" s="413" t="s">
        <v>63</v>
      </c>
      <c r="D171" s="413" t="s">
        <v>306</v>
      </c>
      <c r="E171" s="413" t="s">
        <v>80</v>
      </c>
      <c r="F171" s="413">
        <v>8480000</v>
      </c>
      <c r="G171" s="413">
        <v>8726776.4800000004</v>
      </c>
      <c r="H171" s="413">
        <v>1</v>
      </c>
      <c r="I171" s="413"/>
      <c r="K171" s="331"/>
    </row>
    <row r="172" spans="2:11" x14ac:dyDescent="0.35">
      <c r="B172" s="413">
        <v>101</v>
      </c>
      <c r="C172" s="413" t="s">
        <v>95</v>
      </c>
      <c r="D172" s="413" t="s">
        <v>388</v>
      </c>
      <c r="E172" s="413" t="s">
        <v>542</v>
      </c>
      <c r="F172" s="413">
        <v>7578000</v>
      </c>
      <c r="G172" s="413">
        <v>8577000</v>
      </c>
      <c r="H172" s="413">
        <v>2</v>
      </c>
      <c r="I172" s="413"/>
      <c r="K172" s="331"/>
    </row>
    <row r="173" spans="2:11" x14ac:dyDescent="0.35">
      <c r="B173" s="413">
        <v>101</v>
      </c>
      <c r="C173" s="413" t="s">
        <v>95</v>
      </c>
      <c r="D173" s="413" t="s">
        <v>429</v>
      </c>
      <c r="E173" s="413" t="s">
        <v>434</v>
      </c>
      <c r="F173" s="413">
        <v>8480000</v>
      </c>
      <c r="G173" s="413">
        <v>8718000</v>
      </c>
      <c r="H173" s="413">
        <v>1</v>
      </c>
      <c r="I173" s="413"/>
      <c r="K173" s="331"/>
    </row>
    <row r="174" spans="2:11" x14ac:dyDescent="0.35">
      <c r="B174" s="413">
        <v>101</v>
      </c>
      <c r="C174" s="413" t="s">
        <v>95</v>
      </c>
      <c r="D174" s="413" t="s">
        <v>320</v>
      </c>
      <c r="E174" s="413" t="s">
        <v>543</v>
      </c>
      <c r="F174" s="413">
        <v>8423000</v>
      </c>
      <c r="G174" s="413">
        <v>8718000</v>
      </c>
      <c r="H174" s="413">
        <v>2</v>
      </c>
      <c r="I174" s="413"/>
      <c r="K174" s="331"/>
    </row>
    <row r="175" spans="2:11" x14ac:dyDescent="0.35">
      <c r="B175" s="413">
        <v>101</v>
      </c>
      <c r="C175" s="413" t="s">
        <v>95</v>
      </c>
      <c r="D175" s="413" t="s">
        <v>320</v>
      </c>
      <c r="E175" s="413" t="s">
        <v>358</v>
      </c>
      <c r="F175" s="413">
        <v>8480000</v>
      </c>
      <c r="G175" s="413">
        <v>8718000</v>
      </c>
      <c r="H175" s="413">
        <v>1</v>
      </c>
      <c r="I175" s="413"/>
      <c r="K175" s="331"/>
    </row>
    <row r="176" spans="2:11" x14ac:dyDescent="0.35">
      <c r="B176" s="413">
        <v>101</v>
      </c>
      <c r="C176" s="413" t="s">
        <v>95</v>
      </c>
      <c r="D176" s="413" t="s">
        <v>320</v>
      </c>
      <c r="E176" s="413" t="s">
        <v>391</v>
      </c>
      <c r="F176" s="413">
        <v>8480000</v>
      </c>
      <c r="G176" s="413">
        <v>8718000</v>
      </c>
      <c r="H176" s="413">
        <v>2</v>
      </c>
      <c r="I176" s="413"/>
      <c r="K176" s="331"/>
    </row>
    <row r="177" spans="2:11" x14ac:dyDescent="0.35">
      <c r="B177" s="413">
        <v>101</v>
      </c>
      <c r="C177" s="413" t="s">
        <v>95</v>
      </c>
      <c r="D177" s="413" t="s">
        <v>319</v>
      </c>
      <c r="E177" s="413" t="s">
        <v>544</v>
      </c>
      <c r="F177" s="413">
        <v>7403000</v>
      </c>
      <c r="G177" s="413">
        <v>8718000</v>
      </c>
      <c r="H177" s="413">
        <v>1</v>
      </c>
      <c r="I177" s="413"/>
      <c r="K177" s="331"/>
    </row>
    <row r="178" spans="2:11" x14ac:dyDescent="0.35">
      <c r="B178" s="413">
        <v>101</v>
      </c>
      <c r="C178" s="413" t="s">
        <v>95</v>
      </c>
      <c r="D178" s="413" t="s">
        <v>319</v>
      </c>
      <c r="E178" s="413" t="s">
        <v>446</v>
      </c>
      <c r="F178" s="413">
        <v>8480000</v>
      </c>
      <c r="G178" s="413">
        <v>8718000</v>
      </c>
      <c r="H178" s="413">
        <v>1</v>
      </c>
      <c r="I178" s="413"/>
      <c r="K178" s="331"/>
    </row>
    <row r="179" spans="2:11" x14ac:dyDescent="0.35">
      <c r="B179" s="413">
        <v>101</v>
      </c>
      <c r="C179" s="413" t="s">
        <v>95</v>
      </c>
      <c r="D179" s="413" t="s">
        <v>319</v>
      </c>
      <c r="E179" s="413" t="s">
        <v>435</v>
      </c>
      <c r="F179" s="413">
        <v>8153250</v>
      </c>
      <c r="G179" s="413">
        <v>8718000</v>
      </c>
      <c r="H179" s="413">
        <v>4</v>
      </c>
      <c r="I179" s="413"/>
      <c r="K179" s="331"/>
    </row>
    <row r="180" spans="2:11" x14ac:dyDescent="0.35">
      <c r="B180" s="413">
        <v>101</v>
      </c>
      <c r="C180" s="413" t="s">
        <v>95</v>
      </c>
      <c r="D180" s="413" t="s">
        <v>319</v>
      </c>
      <c r="E180" s="413" t="s">
        <v>465</v>
      </c>
      <c r="F180" s="413">
        <v>8480000</v>
      </c>
      <c r="G180" s="413">
        <v>8718000</v>
      </c>
      <c r="H180" s="413">
        <v>1</v>
      </c>
      <c r="I180" s="413"/>
      <c r="K180" s="331"/>
    </row>
    <row r="181" spans="2:11" x14ac:dyDescent="0.35">
      <c r="B181" s="413">
        <v>101</v>
      </c>
      <c r="C181" s="413" t="s">
        <v>95</v>
      </c>
      <c r="D181" s="413" t="s">
        <v>319</v>
      </c>
      <c r="E181" s="413" t="s">
        <v>416</v>
      </c>
      <c r="F181" s="413">
        <v>8480000</v>
      </c>
      <c r="G181" s="413">
        <v>8718000</v>
      </c>
      <c r="H181" s="413">
        <v>2</v>
      </c>
      <c r="I181" s="413"/>
      <c r="K181" s="331"/>
    </row>
    <row r="182" spans="2:11" x14ac:dyDescent="0.35">
      <c r="B182" s="413">
        <v>101</v>
      </c>
      <c r="C182" s="413" t="s">
        <v>95</v>
      </c>
      <c r="D182" s="413" t="s">
        <v>535</v>
      </c>
      <c r="E182" s="413" t="s">
        <v>536</v>
      </c>
      <c r="F182" s="413">
        <v>8480000</v>
      </c>
      <c r="G182" s="413">
        <v>8718000</v>
      </c>
      <c r="H182" s="413">
        <v>1</v>
      </c>
      <c r="I182" s="413"/>
      <c r="K182" s="331"/>
    </row>
    <row r="183" spans="2:11" x14ac:dyDescent="0.35">
      <c r="B183" s="413">
        <v>101</v>
      </c>
      <c r="C183" s="413" t="s">
        <v>95</v>
      </c>
      <c r="D183" s="413" t="s">
        <v>101</v>
      </c>
      <c r="E183" s="413" t="s">
        <v>83</v>
      </c>
      <c r="F183" s="413">
        <v>8433000</v>
      </c>
      <c r="G183" s="413">
        <v>8577000</v>
      </c>
      <c r="H183" s="413">
        <v>3</v>
      </c>
      <c r="I183" s="413"/>
      <c r="K183" s="331"/>
    </row>
    <row r="184" spans="2:11" x14ac:dyDescent="0.35">
      <c r="B184" s="413">
        <v>101</v>
      </c>
      <c r="C184" s="413" t="s">
        <v>95</v>
      </c>
      <c r="D184" s="413" t="s">
        <v>101</v>
      </c>
      <c r="E184" s="413" t="s">
        <v>372</v>
      </c>
      <c r="F184" s="413">
        <v>8480000</v>
      </c>
      <c r="G184" s="413">
        <v>8577000</v>
      </c>
      <c r="H184" s="413">
        <v>1</v>
      </c>
      <c r="I184" s="413"/>
      <c r="K184" s="331"/>
    </row>
    <row r="185" spans="2:11" x14ac:dyDescent="0.35">
      <c r="B185" s="413">
        <v>101</v>
      </c>
      <c r="C185" s="413" t="s">
        <v>95</v>
      </c>
      <c r="D185" s="413" t="s">
        <v>101</v>
      </c>
      <c r="E185" s="413" t="s">
        <v>375</v>
      </c>
      <c r="F185" s="413">
        <v>8480000</v>
      </c>
      <c r="G185" s="413">
        <v>8577000</v>
      </c>
      <c r="H185" s="413">
        <v>1</v>
      </c>
      <c r="I185" s="413"/>
      <c r="K185" s="331"/>
    </row>
    <row r="186" spans="2:11" x14ac:dyDescent="0.35">
      <c r="B186" s="413">
        <v>101</v>
      </c>
      <c r="C186" s="413" t="s">
        <v>95</v>
      </c>
      <c r="D186" s="413" t="s">
        <v>101</v>
      </c>
      <c r="E186" s="413" t="s">
        <v>104</v>
      </c>
      <c r="F186" s="413">
        <v>8480000</v>
      </c>
      <c r="G186" s="413">
        <v>8577000</v>
      </c>
      <c r="H186" s="413">
        <v>1</v>
      </c>
      <c r="I186" s="413"/>
      <c r="K186" s="331"/>
    </row>
    <row r="187" spans="2:11" x14ac:dyDescent="0.35">
      <c r="B187" s="413">
        <v>101</v>
      </c>
      <c r="C187" s="413" t="s">
        <v>95</v>
      </c>
      <c r="D187" s="413" t="s">
        <v>101</v>
      </c>
      <c r="E187" s="413" t="s">
        <v>467</v>
      </c>
      <c r="F187" s="413">
        <v>8480000</v>
      </c>
      <c r="G187" s="413">
        <v>8577000</v>
      </c>
      <c r="H187" s="413">
        <v>1</v>
      </c>
      <c r="I187" s="413"/>
      <c r="K187" s="331"/>
    </row>
    <row r="188" spans="2:11" x14ac:dyDescent="0.35">
      <c r="B188" s="413">
        <v>101</v>
      </c>
      <c r="C188" s="413" t="s">
        <v>95</v>
      </c>
      <c r="D188" s="413" t="s">
        <v>423</v>
      </c>
      <c r="E188" s="413" t="s">
        <v>462</v>
      </c>
      <c r="F188" s="413">
        <v>7020000</v>
      </c>
      <c r="G188" s="413">
        <v>8718000</v>
      </c>
      <c r="H188" s="413">
        <v>1</v>
      </c>
      <c r="I188" s="413"/>
      <c r="K188" s="331"/>
    </row>
    <row r="189" spans="2:11" x14ac:dyDescent="0.35">
      <c r="B189" s="413">
        <v>101</v>
      </c>
      <c r="C189" s="413" t="s">
        <v>11</v>
      </c>
      <c r="D189" s="413" t="s">
        <v>473</v>
      </c>
      <c r="E189" s="413" t="s">
        <v>342</v>
      </c>
      <c r="F189" s="413">
        <v>8092000</v>
      </c>
      <c r="G189" s="413">
        <v>8718000</v>
      </c>
      <c r="H189" s="413">
        <v>1</v>
      </c>
      <c r="I189" s="413"/>
      <c r="K189" s="331"/>
    </row>
    <row r="190" spans="2:11" x14ac:dyDescent="0.35">
      <c r="B190" s="413">
        <v>101</v>
      </c>
      <c r="C190" s="413" t="s">
        <v>11</v>
      </c>
      <c r="D190" s="413" t="s">
        <v>76</v>
      </c>
      <c r="E190" s="413" t="s">
        <v>322</v>
      </c>
      <c r="F190" s="413">
        <v>8480000</v>
      </c>
      <c r="G190" s="413">
        <v>8718000</v>
      </c>
      <c r="H190" s="413">
        <v>1</v>
      </c>
      <c r="I190" s="413"/>
      <c r="K190" s="331"/>
    </row>
    <row r="191" spans="2:11" x14ac:dyDescent="0.35">
      <c r="B191" s="413">
        <v>101</v>
      </c>
      <c r="C191" s="413" t="s">
        <v>12</v>
      </c>
      <c r="D191" s="413" t="s">
        <v>12</v>
      </c>
      <c r="E191" s="413" t="s">
        <v>395</v>
      </c>
      <c r="F191" s="413">
        <v>8426000</v>
      </c>
      <c r="G191" s="413">
        <v>8718000</v>
      </c>
      <c r="H191" s="413">
        <v>1</v>
      </c>
      <c r="I191" s="413"/>
      <c r="K191" s="331"/>
    </row>
    <row r="192" spans="2:11" x14ac:dyDescent="0.35">
      <c r="B192" s="413">
        <v>101</v>
      </c>
      <c r="C192" s="413" t="s">
        <v>12</v>
      </c>
      <c r="D192" s="413" t="s">
        <v>403</v>
      </c>
      <c r="E192" s="413" t="s">
        <v>330</v>
      </c>
      <c r="F192" s="413">
        <v>8480000</v>
      </c>
      <c r="G192" s="413">
        <v>8718000</v>
      </c>
      <c r="H192" s="413">
        <v>1</v>
      </c>
      <c r="I192" s="413"/>
      <c r="K192" s="331"/>
    </row>
    <row r="193" spans="2:11" x14ac:dyDescent="0.35">
      <c r="B193" s="413">
        <v>101</v>
      </c>
      <c r="C193" s="413" t="s">
        <v>13</v>
      </c>
      <c r="D193" s="413" t="s">
        <v>496</v>
      </c>
      <c r="E193" s="413" t="s">
        <v>545</v>
      </c>
      <c r="F193" s="413">
        <v>8450000</v>
      </c>
      <c r="G193" s="413">
        <v>8718000</v>
      </c>
      <c r="H193" s="413">
        <v>1</v>
      </c>
      <c r="I193" s="413"/>
      <c r="K193" s="331"/>
    </row>
    <row r="194" spans="2:11" x14ac:dyDescent="0.35">
      <c r="B194" s="413">
        <v>101</v>
      </c>
      <c r="C194" s="413" t="s">
        <v>13</v>
      </c>
      <c r="D194" s="413" t="s">
        <v>98</v>
      </c>
      <c r="E194" s="413" t="s">
        <v>332</v>
      </c>
      <c r="F194" s="413">
        <v>8433000</v>
      </c>
      <c r="G194" s="413">
        <v>8577000</v>
      </c>
      <c r="H194" s="413">
        <v>9</v>
      </c>
      <c r="I194" s="413"/>
      <c r="K194" s="331"/>
    </row>
    <row r="195" spans="2:11" x14ac:dyDescent="0.35">
      <c r="B195" s="413">
        <v>101</v>
      </c>
      <c r="C195" s="413" t="s">
        <v>13</v>
      </c>
      <c r="D195" s="413" t="s">
        <v>98</v>
      </c>
      <c r="E195" s="413" t="s">
        <v>351</v>
      </c>
      <c r="F195" s="413">
        <v>8480000</v>
      </c>
      <c r="G195" s="413">
        <v>8577000</v>
      </c>
      <c r="H195" s="413">
        <v>1</v>
      </c>
      <c r="I195" s="413"/>
      <c r="K195" s="331"/>
    </row>
    <row r="196" spans="2:11" x14ac:dyDescent="0.35">
      <c r="B196" s="413">
        <v>101</v>
      </c>
      <c r="C196" s="413" t="s">
        <v>13</v>
      </c>
      <c r="D196" s="413" t="s">
        <v>98</v>
      </c>
      <c r="E196" s="413" t="s">
        <v>315</v>
      </c>
      <c r="F196" s="413">
        <v>8480000</v>
      </c>
      <c r="G196" s="413">
        <v>8577000</v>
      </c>
      <c r="H196" s="413">
        <v>4</v>
      </c>
      <c r="I196" s="413"/>
      <c r="K196" s="331"/>
    </row>
    <row r="197" spans="2:11" x14ac:dyDescent="0.35">
      <c r="B197" s="413">
        <v>101</v>
      </c>
      <c r="C197" s="413" t="s">
        <v>63</v>
      </c>
      <c r="D197" s="413" t="s">
        <v>214</v>
      </c>
      <c r="E197" s="413" t="s">
        <v>214</v>
      </c>
      <c r="F197" s="413">
        <v>8378000</v>
      </c>
      <c r="G197" s="413">
        <v>8718000</v>
      </c>
      <c r="H197" s="413">
        <v>1</v>
      </c>
      <c r="I197" s="413"/>
      <c r="K197" s="331"/>
    </row>
    <row r="198" spans="2:11" x14ac:dyDescent="0.35">
      <c r="B198" s="413">
        <v>101</v>
      </c>
      <c r="C198" s="413" t="s">
        <v>63</v>
      </c>
      <c r="D198" s="413" t="s">
        <v>214</v>
      </c>
      <c r="E198" s="413" t="s">
        <v>354</v>
      </c>
      <c r="F198" s="413">
        <v>8444000</v>
      </c>
      <c r="G198" s="413">
        <v>8718000</v>
      </c>
      <c r="H198" s="413">
        <v>1</v>
      </c>
      <c r="I198" s="413"/>
      <c r="K198" s="331"/>
    </row>
    <row r="199" spans="2:11" x14ac:dyDescent="0.35">
      <c r="B199" s="413">
        <v>101</v>
      </c>
      <c r="C199" s="413" t="s">
        <v>63</v>
      </c>
      <c r="D199" s="413" t="s">
        <v>214</v>
      </c>
      <c r="E199" s="413" t="s">
        <v>339</v>
      </c>
      <c r="F199" s="413">
        <v>8456000</v>
      </c>
      <c r="G199" s="413">
        <v>8718000</v>
      </c>
      <c r="H199" s="413">
        <v>2</v>
      </c>
      <c r="I199" s="413"/>
      <c r="K199" s="331"/>
    </row>
    <row r="200" spans="2:11" x14ac:dyDescent="0.35">
      <c r="B200" s="413">
        <v>101</v>
      </c>
      <c r="C200" s="413" t="s">
        <v>63</v>
      </c>
      <c r="D200" s="413" t="s">
        <v>352</v>
      </c>
      <c r="E200" s="413" t="s">
        <v>422</v>
      </c>
      <c r="F200" s="413">
        <v>8468000</v>
      </c>
      <c r="G200" s="413">
        <v>8718000</v>
      </c>
      <c r="H200" s="413">
        <v>1</v>
      </c>
      <c r="I200" s="413"/>
      <c r="K200" s="331"/>
    </row>
    <row r="201" spans="2:11" x14ac:dyDescent="0.35">
      <c r="B201" s="413">
        <v>101</v>
      </c>
      <c r="C201" s="413" t="s">
        <v>63</v>
      </c>
      <c r="D201" s="413" t="s">
        <v>352</v>
      </c>
      <c r="E201" s="413" t="s">
        <v>342</v>
      </c>
      <c r="F201" s="413">
        <v>8480000</v>
      </c>
      <c r="G201" s="413">
        <v>8718000</v>
      </c>
      <c r="H201" s="413">
        <v>1</v>
      </c>
      <c r="I201" s="413"/>
      <c r="K201" s="331"/>
    </row>
    <row r="202" spans="2:11" x14ac:dyDescent="0.35">
      <c r="B202" s="413">
        <v>101</v>
      </c>
      <c r="C202" s="413" t="s">
        <v>63</v>
      </c>
      <c r="D202" s="413" t="s">
        <v>352</v>
      </c>
      <c r="E202" s="413" t="s">
        <v>546</v>
      </c>
      <c r="F202" s="413">
        <v>8441000</v>
      </c>
      <c r="G202" s="413">
        <v>8718000</v>
      </c>
      <c r="H202" s="413">
        <v>2</v>
      </c>
      <c r="I202" s="413"/>
      <c r="K202" s="331"/>
    </row>
    <row r="203" spans="2:11" x14ac:dyDescent="0.35">
      <c r="B203" s="413">
        <v>101</v>
      </c>
      <c r="C203" s="413" t="s">
        <v>63</v>
      </c>
      <c r="D203" s="413" t="s">
        <v>327</v>
      </c>
      <c r="E203" s="413" t="s">
        <v>328</v>
      </c>
      <c r="F203" s="413">
        <v>8480000</v>
      </c>
      <c r="G203" s="413">
        <v>8718000</v>
      </c>
      <c r="H203" s="413">
        <v>1</v>
      </c>
      <c r="I203" s="413"/>
      <c r="K203" s="331"/>
    </row>
    <row r="204" spans="2:11" x14ac:dyDescent="0.35">
      <c r="B204" s="413">
        <v>101</v>
      </c>
      <c r="C204" s="413" t="s">
        <v>64</v>
      </c>
      <c r="D204" s="413" t="s">
        <v>64</v>
      </c>
      <c r="E204" s="413" t="s">
        <v>431</v>
      </c>
      <c r="F204" s="413">
        <v>8480000</v>
      </c>
      <c r="G204" s="413">
        <v>8718000</v>
      </c>
      <c r="H204" s="413">
        <v>1</v>
      </c>
      <c r="I204" s="413"/>
      <c r="K204" s="331"/>
    </row>
    <row r="205" spans="2:11" x14ac:dyDescent="0.35">
      <c r="B205" s="413">
        <v>101</v>
      </c>
      <c r="C205" s="413" t="s">
        <v>64</v>
      </c>
      <c r="D205" s="413" t="s">
        <v>64</v>
      </c>
      <c r="E205" s="413" t="s">
        <v>343</v>
      </c>
      <c r="F205" s="413">
        <v>8480000</v>
      </c>
      <c r="G205" s="413">
        <v>8718000</v>
      </c>
      <c r="H205" s="413">
        <v>1</v>
      </c>
      <c r="I205" s="413"/>
      <c r="K205" s="331"/>
    </row>
    <row r="206" spans="2:11" x14ac:dyDescent="0.35">
      <c r="B206" s="413">
        <v>101</v>
      </c>
      <c r="C206" s="413" t="s">
        <v>64</v>
      </c>
      <c r="D206" s="413" t="s">
        <v>64</v>
      </c>
      <c r="E206" s="413" t="s">
        <v>534</v>
      </c>
      <c r="F206" s="413">
        <v>8480000</v>
      </c>
      <c r="G206" s="413">
        <v>8718000</v>
      </c>
      <c r="H206" s="413">
        <v>1</v>
      </c>
      <c r="I206" s="413"/>
      <c r="K206" s="331"/>
    </row>
    <row r="207" spans="2:11" x14ac:dyDescent="0.35">
      <c r="B207" s="413">
        <v>101</v>
      </c>
      <c r="C207" s="413" t="s">
        <v>64</v>
      </c>
      <c r="D207" s="413" t="s">
        <v>62</v>
      </c>
      <c r="E207" s="413" t="s">
        <v>547</v>
      </c>
      <c r="F207" s="413">
        <v>8480000</v>
      </c>
      <c r="G207" s="413">
        <v>8577000</v>
      </c>
      <c r="H207" s="413">
        <v>1</v>
      </c>
      <c r="I207" s="413"/>
      <c r="K207" s="331"/>
    </row>
    <row r="208" spans="2:11" x14ac:dyDescent="0.35">
      <c r="B208" s="413">
        <v>101</v>
      </c>
      <c r="C208" s="413" t="s">
        <v>64</v>
      </c>
      <c r="D208" s="413" t="s">
        <v>477</v>
      </c>
      <c r="E208" s="413" t="s">
        <v>478</v>
      </c>
      <c r="F208" s="413">
        <v>8468000</v>
      </c>
      <c r="G208" s="413">
        <v>8718000</v>
      </c>
      <c r="H208" s="413">
        <v>1</v>
      </c>
      <c r="I208" s="413"/>
      <c r="K208" s="331"/>
    </row>
    <row r="209" spans="2:11" x14ac:dyDescent="0.35">
      <c r="B209" s="413">
        <v>101</v>
      </c>
      <c r="C209" s="413" t="s">
        <v>64</v>
      </c>
      <c r="D209" s="413" t="s">
        <v>65</v>
      </c>
      <c r="E209" s="413" t="s">
        <v>548</v>
      </c>
      <c r="F209" s="413">
        <v>8480000</v>
      </c>
      <c r="G209" s="413">
        <v>8577000</v>
      </c>
      <c r="H209" s="413">
        <v>1</v>
      </c>
      <c r="I209" s="413"/>
      <c r="K209" s="331"/>
    </row>
    <row r="210" spans="2:11" x14ac:dyDescent="0.35">
      <c r="B210" s="413">
        <v>101</v>
      </c>
      <c r="C210" s="413" t="s">
        <v>64</v>
      </c>
      <c r="D210" s="413" t="s">
        <v>408</v>
      </c>
      <c r="E210" s="413" t="s">
        <v>549</v>
      </c>
      <c r="F210" s="413">
        <v>8395400</v>
      </c>
      <c r="G210" s="413">
        <v>8577000</v>
      </c>
      <c r="H210" s="413">
        <v>5</v>
      </c>
      <c r="I210" s="413"/>
      <c r="K210" s="331"/>
    </row>
    <row r="211" spans="2:11" x14ac:dyDescent="0.35">
      <c r="B211" s="413">
        <v>101</v>
      </c>
      <c r="C211" s="413" t="s">
        <v>64</v>
      </c>
      <c r="D211" s="413" t="s">
        <v>324</v>
      </c>
      <c r="E211" s="413" t="s">
        <v>324</v>
      </c>
      <c r="F211" s="413">
        <v>8075500</v>
      </c>
      <c r="G211" s="413">
        <v>8577000</v>
      </c>
      <c r="H211" s="413">
        <v>2</v>
      </c>
      <c r="I211" s="413"/>
      <c r="K211" s="331"/>
    </row>
    <row r="212" spans="2:11" x14ac:dyDescent="0.35">
      <c r="B212" s="413">
        <v>101</v>
      </c>
      <c r="C212" s="413" t="s">
        <v>97</v>
      </c>
      <c r="D212" s="413" t="s">
        <v>97</v>
      </c>
      <c r="E212" s="413" t="s">
        <v>344</v>
      </c>
      <c r="F212" s="413">
        <v>8409400</v>
      </c>
      <c r="G212" s="413">
        <v>8572200</v>
      </c>
      <c r="H212" s="413">
        <v>15</v>
      </c>
      <c r="I212" s="413"/>
      <c r="K212" s="331"/>
    </row>
    <row r="213" spans="2:11" x14ac:dyDescent="0.35">
      <c r="B213" s="413">
        <v>101</v>
      </c>
      <c r="C213" s="413" t="s">
        <v>97</v>
      </c>
      <c r="D213" s="413" t="s">
        <v>97</v>
      </c>
      <c r="E213" s="413" t="s">
        <v>426</v>
      </c>
      <c r="F213" s="413">
        <v>8456500</v>
      </c>
      <c r="G213" s="413">
        <v>8577000</v>
      </c>
      <c r="H213" s="413">
        <v>12</v>
      </c>
      <c r="I213" s="413"/>
      <c r="K213" s="331"/>
    </row>
    <row r="214" spans="2:11" x14ac:dyDescent="0.35">
      <c r="B214" s="413">
        <v>101</v>
      </c>
      <c r="C214" s="413" t="s">
        <v>97</v>
      </c>
      <c r="D214" s="413" t="s">
        <v>99</v>
      </c>
      <c r="E214" s="413" t="s">
        <v>67</v>
      </c>
      <c r="F214" s="413">
        <v>7862000</v>
      </c>
      <c r="G214" s="413">
        <v>8577000</v>
      </c>
      <c r="H214" s="413">
        <v>1</v>
      </c>
      <c r="I214" s="413"/>
      <c r="K214" s="331"/>
    </row>
    <row r="215" spans="2:11" x14ac:dyDescent="0.35">
      <c r="B215" s="413">
        <v>101</v>
      </c>
      <c r="C215" s="413" t="s">
        <v>97</v>
      </c>
      <c r="D215" s="413" t="s">
        <v>99</v>
      </c>
      <c r="E215" s="413" t="s">
        <v>81</v>
      </c>
      <c r="F215" s="413">
        <v>8480000</v>
      </c>
      <c r="G215" s="413">
        <v>8577000</v>
      </c>
      <c r="H215" s="413">
        <v>2</v>
      </c>
      <c r="I215" s="413"/>
      <c r="K215" s="331"/>
    </row>
    <row r="216" spans="2:11" x14ac:dyDescent="0.35">
      <c r="B216" s="413">
        <v>101</v>
      </c>
      <c r="C216" s="413" t="s">
        <v>97</v>
      </c>
      <c r="D216" s="413" t="s">
        <v>300</v>
      </c>
      <c r="E216" s="413" t="s">
        <v>455</v>
      </c>
      <c r="F216" s="413">
        <v>8480000</v>
      </c>
      <c r="G216" s="413">
        <v>8577000</v>
      </c>
      <c r="H216" s="413">
        <v>1</v>
      </c>
      <c r="I216" s="413"/>
      <c r="K216" s="331"/>
    </row>
    <row r="217" spans="2:11" x14ac:dyDescent="0.35">
      <c r="B217" s="413">
        <v>101</v>
      </c>
      <c r="C217" s="413" t="s">
        <v>97</v>
      </c>
      <c r="D217" s="413" t="s">
        <v>304</v>
      </c>
      <c r="E217" s="413" t="s">
        <v>427</v>
      </c>
      <c r="F217" s="413">
        <v>8480000</v>
      </c>
      <c r="G217" s="413">
        <v>8577000</v>
      </c>
      <c r="H217" s="413">
        <v>1</v>
      </c>
      <c r="I217" s="413"/>
      <c r="K217" s="331"/>
    </row>
    <row r="218" spans="2:11" x14ac:dyDescent="0.35">
      <c r="B218" s="413">
        <v>101</v>
      </c>
      <c r="C218" s="413" t="s">
        <v>97</v>
      </c>
      <c r="D218" s="413" t="s">
        <v>100</v>
      </c>
      <c r="E218" s="413" t="s">
        <v>331</v>
      </c>
      <c r="F218" s="413">
        <v>7928500</v>
      </c>
      <c r="G218" s="413">
        <v>8096000</v>
      </c>
      <c r="H218" s="413">
        <v>2</v>
      </c>
      <c r="I218" s="413"/>
      <c r="K218" s="331"/>
    </row>
    <row r="219" spans="2:11" x14ac:dyDescent="0.35">
      <c r="B219" s="413">
        <v>105</v>
      </c>
      <c r="C219" s="413" t="s">
        <v>95</v>
      </c>
      <c r="D219" s="413" t="s">
        <v>95</v>
      </c>
      <c r="E219" s="413" t="s">
        <v>550</v>
      </c>
      <c r="F219" s="413">
        <v>8480000</v>
      </c>
      <c r="G219" s="413">
        <v>8668345.9600000009</v>
      </c>
      <c r="H219" s="413">
        <v>1</v>
      </c>
      <c r="I219" s="413"/>
      <c r="K219" s="331"/>
    </row>
    <row r="220" spans="2:11" x14ac:dyDescent="0.35">
      <c r="B220" s="413">
        <v>105</v>
      </c>
      <c r="C220" s="413" t="s">
        <v>95</v>
      </c>
      <c r="D220" s="413" t="s">
        <v>71</v>
      </c>
      <c r="E220" s="413" t="s">
        <v>479</v>
      </c>
      <c r="F220" s="413">
        <v>8462000</v>
      </c>
      <c r="G220" s="413">
        <v>8668345.9600000009</v>
      </c>
      <c r="H220" s="413">
        <v>1</v>
      </c>
      <c r="I220" s="413"/>
      <c r="K220" s="331"/>
    </row>
    <row r="221" spans="2:11" x14ac:dyDescent="0.35">
      <c r="B221" s="413">
        <v>105</v>
      </c>
      <c r="C221" s="413" t="s">
        <v>95</v>
      </c>
      <c r="D221" s="413" t="s">
        <v>71</v>
      </c>
      <c r="E221" s="413" t="s">
        <v>551</v>
      </c>
      <c r="F221" s="413">
        <v>8420000</v>
      </c>
      <c r="G221" s="413">
        <v>8668345.9600000009</v>
      </c>
      <c r="H221" s="413">
        <v>1</v>
      </c>
      <c r="I221" s="413"/>
      <c r="K221" s="331"/>
    </row>
    <row r="222" spans="2:11" x14ac:dyDescent="0.35">
      <c r="B222" s="413">
        <v>105</v>
      </c>
      <c r="C222" s="413" t="s">
        <v>95</v>
      </c>
      <c r="D222" s="413" t="s">
        <v>71</v>
      </c>
      <c r="E222" s="413" t="s">
        <v>552</v>
      </c>
      <c r="F222" s="413">
        <v>6370000</v>
      </c>
      <c r="G222" s="413">
        <v>6594737.0700000003</v>
      </c>
      <c r="H222" s="413">
        <v>1</v>
      </c>
      <c r="I222" s="413"/>
      <c r="K222" s="331"/>
    </row>
    <row r="223" spans="2:11" x14ac:dyDescent="0.35">
      <c r="B223" s="413">
        <v>105</v>
      </c>
      <c r="C223" s="413" t="s">
        <v>95</v>
      </c>
      <c r="D223" s="413" t="s">
        <v>101</v>
      </c>
      <c r="E223" s="413" t="s">
        <v>340</v>
      </c>
      <c r="F223" s="413">
        <v>8480000</v>
      </c>
      <c r="G223" s="413">
        <v>8480000</v>
      </c>
      <c r="H223" s="413">
        <v>1</v>
      </c>
      <c r="I223" s="413"/>
      <c r="K223" s="331"/>
    </row>
    <row r="224" spans="2:11" x14ac:dyDescent="0.35">
      <c r="B224" s="413">
        <v>105</v>
      </c>
      <c r="C224" s="413" t="s">
        <v>95</v>
      </c>
      <c r="D224" s="413" t="s">
        <v>101</v>
      </c>
      <c r="E224" s="413" t="s">
        <v>72</v>
      </c>
      <c r="F224" s="413">
        <v>8480000</v>
      </c>
      <c r="G224" s="413">
        <v>8480000</v>
      </c>
      <c r="H224" s="413">
        <v>2</v>
      </c>
      <c r="I224" s="413"/>
      <c r="K224" s="331"/>
    </row>
    <row r="225" spans="2:11" x14ac:dyDescent="0.35">
      <c r="B225" s="413">
        <v>105</v>
      </c>
      <c r="C225" s="413" t="s">
        <v>95</v>
      </c>
      <c r="D225" s="413" t="s">
        <v>101</v>
      </c>
      <c r="E225" s="413" t="s">
        <v>372</v>
      </c>
      <c r="F225" s="413">
        <v>8477000</v>
      </c>
      <c r="G225" s="413">
        <v>8563853.1600000001</v>
      </c>
      <c r="H225" s="413">
        <v>2</v>
      </c>
      <c r="I225" s="413"/>
      <c r="K225" s="331"/>
    </row>
    <row r="226" spans="2:11" x14ac:dyDescent="0.35">
      <c r="B226" s="413">
        <v>105</v>
      </c>
      <c r="C226" s="413" t="s">
        <v>95</v>
      </c>
      <c r="D226" s="413" t="s">
        <v>101</v>
      </c>
      <c r="E226" s="413" t="s">
        <v>375</v>
      </c>
      <c r="F226" s="413">
        <v>12720000</v>
      </c>
      <c r="G226" s="413">
        <v>12720000</v>
      </c>
      <c r="H226" s="413">
        <v>1</v>
      </c>
      <c r="I226" s="413"/>
      <c r="K226" s="331"/>
    </row>
    <row r="227" spans="2:11" x14ac:dyDescent="0.35">
      <c r="B227" s="413">
        <v>105</v>
      </c>
      <c r="C227" s="413" t="s">
        <v>95</v>
      </c>
      <c r="D227" s="413" t="s">
        <v>101</v>
      </c>
      <c r="E227" s="413" t="s">
        <v>104</v>
      </c>
      <c r="F227" s="413">
        <v>8480000</v>
      </c>
      <c r="G227" s="413">
        <v>8480000</v>
      </c>
      <c r="H227" s="413">
        <v>1</v>
      </c>
      <c r="I227" s="413"/>
      <c r="K227" s="331"/>
    </row>
    <row r="228" spans="2:11" x14ac:dyDescent="0.35">
      <c r="B228" s="413">
        <v>105</v>
      </c>
      <c r="C228" s="413" t="s">
        <v>95</v>
      </c>
      <c r="D228" s="413" t="s">
        <v>101</v>
      </c>
      <c r="E228" s="413" t="s">
        <v>553</v>
      </c>
      <c r="F228" s="413">
        <v>8480000</v>
      </c>
      <c r="G228" s="413">
        <v>8480000</v>
      </c>
      <c r="H228" s="413">
        <v>1</v>
      </c>
      <c r="I228" s="413"/>
      <c r="K228" s="331"/>
    </row>
    <row r="229" spans="2:11" x14ac:dyDescent="0.35">
      <c r="B229" s="413">
        <v>105</v>
      </c>
      <c r="C229" s="413" t="s">
        <v>95</v>
      </c>
      <c r="D229" s="413" t="s">
        <v>101</v>
      </c>
      <c r="E229" s="413" t="s">
        <v>467</v>
      </c>
      <c r="F229" s="413">
        <v>8480000</v>
      </c>
      <c r="G229" s="413">
        <v>8480000</v>
      </c>
      <c r="H229" s="413">
        <v>2</v>
      </c>
      <c r="I229" s="413"/>
      <c r="K229" s="331"/>
    </row>
    <row r="230" spans="2:11" x14ac:dyDescent="0.35">
      <c r="B230" s="413">
        <v>105</v>
      </c>
      <c r="C230" s="413" t="s">
        <v>11</v>
      </c>
      <c r="D230" s="413" t="s">
        <v>96</v>
      </c>
      <c r="E230" s="413" t="s">
        <v>309</v>
      </c>
      <c r="F230" s="413">
        <v>8480000</v>
      </c>
      <c r="G230" s="413">
        <v>8668345.9600000009</v>
      </c>
      <c r="H230" s="413">
        <v>2</v>
      </c>
      <c r="I230" s="413"/>
      <c r="K230" s="331"/>
    </row>
    <row r="231" spans="2:11" x14ac:dyDescent="0.35">
      <c r="B231" s="413">
        <v>105</v>
      </c>
      <c r="C231" s="413" t="s">
        <v>11</v>
      </c>
      <c r="D231" s="413" t="s">
        <v>84</v>
      </c>
      <c r="E231" s="413" t="s">
        <v>102</v>
      </c>
      <c r="F231" s="413">
        <v>8366000</v>
      </c>
      <c r="G231" s="413">
        <v>8668345.9600000009</v>
      </c>
      <c r="H231" s="413">
        <v>1</v>
      </c>
      <c r="I231" s="413"/>
      <c r="K231" s="331"/>
    </row>
    <row r="232" spans="2:11" x14ac:dyDescent="0.35">
      <c r="B232" s="413">
        <v>105</v>
      </c>
      <c r="C232" s="413" t="s">
        <v>11</v>
      </c>
      <c r="D232" s="413" t="s">
        <v>84</v>
      </c>
      <c r="E232" s="413" t="s">
        <v>94</v>
      </c>
      <c r="F232" s="413">
        <v>8435000</v>
      </c>
      <c r="G232" s="413">
        <v>8668345.9600000009</v>
      </c>
      <c r="H232" s="413">
        <v>2</v>
      </c>
      <c r="I232" s="413"/>
      <c r="K232" s="331"/>
    </row>
    <row r="233" spans="2:11" x14ac:dyDescent="0.35">
      <c r="B233" s="413">
        <v>105</v>
      </c>
      <c r="C233" s="413" t="s">
        <v>11</v>
      </c>
      <c r="D233" s="413" t="s">
        <v>76</v>
      </c>
      <c r="E233" s="413" t="s">
        <v>76</v>
      </c>
      <c r="F233" s="413">
        <v>8480000</v>
      </c>
      <c r="G233" s="413">
        <v>8668345.9600000009</v>
      </c>
      <c r="H233" s="413">
        <v>1</v>
      </c>
      <c r="I233" s="413"/>
      <c r="K233" s="331"/>
    </row>
    <row r="234" spans="2:11" x14ac:dyDescent="0.35">
      <c r="B234" s="413">
        <v>105</v>
      </c>
      <c r="C234" s="413" t="s">
        <v>11</v>
      </c>
      <c r="D234" s="413" t="s">
        <v>76</v>
      </c>
      <c r="E234" s="413" t="s">
        <v>424</v>
      </c>
      <c r="F234" s="413">
        <v>8480000</v>
      </c>
      <c r="G234" s="413">
        <v>8668345.9600000009</v>
      </c>
      <c r="H234" s="413">
        <v>5</v>
      </c>
      <c r="I234" s="413"/>
      <c r="K234" s="331"/>
    </row>
    <row r="235" spans="2:11" x14ac:dyDescent="0.35">
      <c r="B235" s="413">
        <v>105</v>
      </c>
      <c r="C235" s="413" t="s">
        <v>11</v>
      </c>
      <c r="D235" s="413" t="s">
        <v>76</v>
      </c>
      <c r="E235" s="413" t="s">
        <v>105</v>
      </c>
      <c r="F235" s="413">
        <v>8480000</v>
      </c>
      <c r="G235" s="413">
        <v>8668345.9600000009</v>
      </c>
      <c r="H235" s="413">
        <v>3</v>
      </c>
      <c r="I235" s="413"/>
      <c r="K235" s="331"/>
    </row>
    <row r="236" spans="2:11" x14ac:dyDescent="0.35">
      <c r="B236" s="413">
        <v>105</v>
      </c>
      <c r="C236" s="413" t="s">
        <v>11</v>
      </c>
      <c r="D236" s="413" t="s">
        <v>76</v>
      </c>
      <c r="E236" s="413" t="s">
        <v>393</v>
      </c>
      <c r="F236" s="413">
        <v>8480000</v>
      </c>
      <c r="G236" s="413">
        <v>8668345.9600000009</v>
      </c>
      <c r="H236" s="413">
        <v>6</v>
      </c>
      <c r="I236" s="413"/>
      <c r="K236" s="331"/>
    </row>
    <row r="237" spans="2:11" x14ac:dyDescent="0.35">
      <c r="B237" s="413">
        <v>105</v>
      </c>
      <c r="C237" s="413" t="s">
        <v>11</v>
      </c>
      <c r="D237" s="413" t="s">
        <v>76</v>
      </c>
      <c r="E237" s="413" t="s">
        <v>394</v>
      </c>
      <c r="F237" s="413">
        <v>8480000</v>
      </c>
      <c r="G237" s="413">
        <v>8668345.9600000009</v>
      </c>
      <c r="H237" s="413">
        <v>1</v>
      </c>
      <c r="I237" s="413"/>
      <c r="K237" s="331"/>
    </row>
    <row r="238" spans="2:11" x14ac:dyDescent="0.35">
      <c r="B238" s="413">
        <v>105</v>
      </c>
      <c r="C238" s="413" t="s">
        <v>11</v>
      </c>
      <c r="D238" s="413" t="s">
        <v>76</v>
      </c>
      <c r="E238" s="413" t="s">
        <v>353</v>
      </c>
      <c r="F238" s="413">
        <v>8480000</v>
      </c>
      <c r="G238" s="413">
        <v>8668345.9600000009</v>
      </c>
      <c r="H238" s="413">
        <v>1</v>
      </c>
      <c r="I238" s="413"/>
      <c r="K238" s="331"/>
    </row>
    <row r="239" spans="2:11" x14ac:dyDescent="0.35">
      <c r="B239" s="413">
        <v>105</v>
      </c>
      <c r="C239" s="413" t="s">
        <v>11</v>
      </c>
      <c r="D239" s="413" t="s">
        <v>310</v>
      </c>
      <c r="E239" s="413" t="s">
        <v>442</v>
      </c>
      <c r="F239" s="413">
        <v>8480000</v>
      </c>
      <c r="G239" s="413">
        <v>8668345.9600000009</v>
      </c>
      <c r="H239" s="413">
        <v>2</v>
      </c>
      <c r="I239" s="413"/>
      <c r="K239" s="331"/>
    </row>
    <row r="240" spans="2:11" x14ac:dyDescent="0.35">
      <c r="B240" s="413">
        <v>105</v>
      </c>
      <c r="C240" s="413" t="s">
        <v>11</v>
      </c>
      <c r="D240" s="413" t="s">
        <v>89</v>
      </c>
      <c r="E240" s="413" t="s">
        <v>436</v>
      </c>
      <c r="F240" s="413">
        <v>8480000</v>
      </c>
      <c r="G240" s="413">
        <v>8668345.9600000009</v>
      </c>
      <c r="H240" s="413">
        <v>1</v>
      </c>
      <c r="I240" s="413"/>
      <c r="K240" s="331"/>
    </row>
    <row r="241" spans="2:11" x14ac:dyDescent="0.35">
      <c r="B241" s="413">
        <v>105</v>
      </c>
      <c r="C241" s="413" t="s">
        <v>63</v>
      </c>
      <c r="D241" s="413" t="s">
        <v>308</v>
      </c>
      <c r="E241" s="413" t="s">
        <v>308</v>
      </c>
      <c r="F241" s="413">
        <v>8480000</v>
      </c>
      <c r="G241" s="413">
        <v>8668345.9600000009</v>
      </c>
      <c r="H241" s="413">
        <v>1</v>
      </c>
      <c r="I241" s="413"/>
      <c r="K241" s="331"/>
    </row>
    <row r="242" spans="2:11" x14ac:dyDescent="0.35">
      <c r="B242" s="413">
        <v>105</v>
      </c>
      <c r="C242" s="413" t="s">
        <v>63</v>
      </c>
      <c r="D242" s="413" t="s">
        <v>308</v>
      </c>
      <c r="E242" s="413" t="s">
        <v>554</v>
      </c>
      <c r="F242" s="413">
        <v>8480000</v>
      </c>
      <c r="G242" s="413">
        <v>8668345.9600000009</v>
      </c>
      <c r="H242" s="413">
        <v>2</v>
      </c>
      <c r="I242" s="413"/>
      <c r="K242" s="331"/>
    </row>
    <row r="243" spans="2:11" x14ac:dyDescent="0.35">
      <c r="B243" s="413">
        <v>105</v>
      </c>
      <c r="C243" s="413" t="s">
        <v>63</v>
      </c>
      <c r="D243" s="413" t="s">
        <v>306</v>
      </c>
      <c r="E243" s="413" t="s">
        <v>306</v>
      </c>
      <c r="F243" s="413">
        <v>8366000</v>
      </c>
      <c r="G243" s="413">
        <v>8668345.9600000009</v>
      </c>
      <c r="H243" s="413">
        <v>1</v>
      </c>
      <c r="I243" s="413"/>
      <c r="K243" s="331"/>
    </row>
    <row r="244" spans="2:11" x14ac:dyDescent="0.35">
      <c r="B244" s="413">
        <v>105</v>
      </c>
      <c r="C244" s="413" t="s">
        <v>63</v>
      </c>
      <c r="D244" s="413" t="s">
        <v>306</v>
      </c>
      <c r="E244" s="413" t="s">
        <v>449</v>
      </c>
      <c r="F244" s="413">
        <v>8444000</v>
      </c>
      <c r="G244" s="413">
        <v>8668345.9600000009</v>
      </c>
      <c r="H244" s="413">
        <v>5</v>
      </c>
      <c r="I244" s="413"/>
      <c r="K244" s="331"/>
    </row>
    <row r="245" spans="2:11" x14ac:dyDescent="0.35">
      <c r="B245" s="413">
        <v>105</v>
      </c>
      <c r="C245" s="413" t="s">
        <v>63</v>
      </c>
      <c r="D245" s="413" t="s">
        <v>306</v>
      </c>
      <c r="E245" s="413" t="s">
        <v>80</v>
      </c>
      <c r="F245" s="413">
        <v>8469500</v>
      </c>
      <c r="G245" s="413">
        <v>8668345.9600000009</v>
      </c>
      <c r="H245" s="413">
        <v>4</v>
      </c>
      <c r="I245" s="413"/>
      <c r="K245" s="331"/>
    </row>
    <row r="246" spans="2:11" x14ac:dyDescent="0.35">
      <c r="B246" s="413">
        <v>105</v>
      </c>
      <c r="C246" s="413" t="s">
        <v>63</v>
      </c>
      <c r="D246" s="413" t="s">
        <v>306</v>
      </c>
      <c r="E246" s="413" t="s">
        <v>443</v>
      </c>
      <c r="F246" s="413">
        <v>8480000</v>
      </c>
      <c r="G246" s="413">
        <v>8668345.9600000009</v>
      </c>
      <c r="H246" s="413">
        <v>1</v>
      </c>
      <c r="I246" s="413"/>
      <c r="K246" s="331"/>
    </row>
    <row r="247" spans="2:11" x14ac:dyDescent="0.35">
      <c r="B247" s="413">
        <v>105</v>
      </c>
      <c r="C247" s="413" t="s">
        <v>63</v>
      </c>
      <c r="D247" s="413" t="s">
        <v>306</v>
      </c>
      <c r="E247" s="413" t="s">
        <v>555</v>
      </c>
      <c r="F247" s="413">
        <v>8429000</v>
      </c>
      <c r="G247" s="413">
        <v>8668345.9600000009</v>
      </c>
      <c r="H247" s="413">
        <v>2</v>
      </c>
      <c r="I247" s="413"/>
      <c r="K247" s="331"/>
    </row>
    <row r="248" spans="2:11" x14ac:dyDescent="0.35">
      <c r="B248" s="413">
        <v>105</v>
      </c>
      <c r="C248" s="413" t="s">
        <v>63</v>
      </c>
      <c r="D248" s="413" t="s">
        <v>78</v>
      </c>
      <c r="E248" s="413" t="s">
        <v>78</v>
      </c>
      <c r="F248" s="413">
        <v>8480000</v>
      </c>
      <c r="G248" s="413">
        <v>8668345.9600000009</v>
      </c>
      <c r="H248" s="413">
        <v>1</v>
      </c>
      <c r="I248" s="413"/>
      <c r="K248" s="331"/>
    </row>
    <row r="249" spans="2:11" x14ac:dyDescent="0.35">
      <c r="B249" s="413">
        <v>105</v>
      </c>
      <c r="C249" s="413" t="s">
        <v>63</v>
      </c>
      <c r="D249" s="413" t="s">
        <v>78</v>
      </c>
      <c r="E249" s="413" t="s">
        <v>414</v>
      </c>
      <c r="F249" s="413">
        <v>8480000</v>
      </c>
      <c r="G249" s="413">
        <v>8668345.9600000009</v>
      </c>
      <c r="H249" s="413">
        <v>1</v>
      </c>
      <c r="I249" s="413"/>
      <c r="K249" s="331"/>
    </row>
    <row r="250" spans="2:11" x14ac:dyDescent="0.35">
      <c r="B250" s="413">
        <v>105</v>
      </c>
      <c r="C250" s="413" t="s">
        <v>63</v>
      </c>
      <c r="D250" s="413" t="s">
        <v>78</v>
      </c>
      <c r="E250" s="413" t="s">
        <v>452</v>
      </c>
      <c r="F250" s="413">
        <v>8480000</v>
      </c>
      <c r="G250" s="413">
        <v>8668345.9600000009</v>
      </c>
      <c r="H250" s="413">
        <v>2</v>
      </c>
      <c r="I250" s="413"/>
      <c r="K250" s="331"/>
    </row>
    <row r="251" spans="2:11" x14ac:dyDescent="0.35">
      <c r="B251" s="413">
        <v>105</v>
      </c>
      <c r="C251" s="413" t="s">
        <v>63</v>
      </c>
      <c r="D251" s="413" t="s">
        <v>86</v>
      </c>
      <c r="E251" s="413" t="s">
        <v>413</v>
      </c>
      <c r="F251" s="413">
        <v>8480000</v>
      </c>
      <c r="G251" s="413">
        <v>8668345.9600000009</v>
      </c>
      <c r="H251" s="413">
        <v>1</v>
      </c>
      <c r="I251" s="413"/>
      <c r="K251" s="331"/>
    </row>
    <row r="252" spans="2:11" x14ac:dyDescent="0.35">
      <c r="B252" s="413">
        <v>105</v>
      </c>
      <c r="C252" s="413" t="s">
        <v>63</v>
      </c>
      <c r="D252" s="413" t="s">
        <v>86</v>
      </c>
      <c r="E252" s="413" t="s">
        <v>354</v>
      </c>
      <c r="F252" s="413">
        <v>8480000</v>
      </c>
      <c r="G252" s="413">
        <v>8668345.9600000009</v>
      </c>
      <c r="H252" s="413">
        <v>1</v>
      </c>
      <c r="I252" s="413"/>
      <c r="K252" s="331"/>
    </row>
    <row r="253" spans="2:11" x14ac:dyDescent="0.35">
      <c r="B253" s="413">
        <v>105</v>
      </c>
      <c r="C253" s="413" t="s">
        <v>63</v>
      </c>
      <c r="D253" s="413" t="s">
        <v>86</v>
      </c>
      <c r="E253" s="413" t="s">
        <v>430</v>
      </c>
      <c r="F253" s="413">
        <v>8480000</v>
      </c>
      <c r="G253" s="413">
        <v>8668345.9600000009</v>
      </c>
      <c r="H253" s="413">
        <v>1</v>
      </c>
      <c r="I253" s="413"/>
      <c r="K253" s="331"/>
    </row>
    <row r="254" spans="2:11" x14ac:dyDescent="0.35">
      <c r="B254" s="413">
        <v>105</v>
      </c>
      <c r="C254" s="413" t="s">
        <v>63</v>
      </c>
      <c r="D254" s="413" t="s">
        <v>86</v>
      </c>
      <c r="E254" s="413" t="s">
        <v>410</v>
      </c>
      <c r="F254" s="413">
        <v>8480000</v>
      </c>
      <c r="G254" s="413">
        <v>8668345.9600000009</v>
      </c>
      <c r="H254" s="413">
        <v>1</v>
      </c>
      <c r="I254" s="413"/>
      <c r="K254" s="331"/>
    </row>
    <row r="255" spans="2:11" x14ac:dyDescent="0.35">
      <c r="B255" s="413">
        <v>105</v>
      </c>
      <c r="C255" s="413" t="s">
        <v>63</v>
      </c>
      <c r="D255" s="413" t="s">
        <v>352</v>
      </c>
      <c r="E255" s="413" t="s">
        <v>342</v>
      </c>
      <c r="F255" s="413">
        <v>8480000</v>
      </c>
      <c r="G255" s="413">
        <v>8668345.9600000009</v>
      </c>
      <c r="H255" s="413">
        <v>1</v>
      </c>
      <c r="I255" s="413"/>
      <c r="K255" s="331"/>
    </row>
    <row r="256" spans="2:11" x14ac:dyDescent="0.35">
      <c r="B256" s="413">
        <v>105</v>
      </c>
      <c r="C256" s="413" t="s">
        <v>63</v>
      </c>
      <c r="D256" s="413" t="s">
        <v>352</v>
      </c>
      <c r="E256" s="413" t="s">
        <v>546</v>
      </c>
      <c r="F256" s="413">
        <v>8480000</v>
      </c>
      <c r="G256" s="413">
        <v>8668345.9600000009</v>
      </c>
      <c r="H256" s="413">
        <v>1</v>
      </c>
      <c r="I256" s="413"/>
      <c r="K256" s="331"/>
    </row>
    <row r="257" spans="2:11" x14ac:dyDescent="0.35">
      <c r="B257" s="413">
        <v>105</v>
      </c>
      <c r="C257" s="413" t="s">
        <v>63</v>
      </c>
      <c r="D257" s="413" t="s">
        <v>103</v>
      </c>
      <c r="E257" s="413" t="s">
        <v>556</v>
      </c>
      <c r="F257" s="413">
        <v>8474000</v>
      </c>
      <c r="G257" s="413">
        <v>8668345.9600000009</v>
      </c>
      <c r="H257" s="413">
        <v>1</v>
      </c>
      <c r="I257" s="413"/>
      <c r="K257" s="331"/>
    </row>
    <row r="258" spans="2:11" x14ac:dyDescent="0.35">
      <c r="B258" s="413">
        <v>105</v>
      </c>
      <c r="C258" s="413" t="s">
        <v>63</v>
      </c>
      <c r="D258" s="413" t="s">
        <v>406</v>
      </c>
      <c r="E258" s="413" t="s">
        <v>557</v>
      </c>
      <c r="F258" s="413">
        <v>8480000</v>
      </c>
      <c r="G258" s="413">
        <v>8668345.9600000009</v>
      </c>
      <c r="H258" s="413">
        <v>1</v>
      </c>
      <c r="I258" s="413"/>
      <c r="K258" s="331"/>
    </row>
    <row r="259" spans="2:11" x14ac:dyDescent="0.35">
      <c r="B259" s="413">
        <v>105</v>
      </c>
      <c r="C259" s="413" t="s">
        <v>63</v>
      </c>
      <c r="D259" s="413" t="s">
        <v>406</v>
      </c>
      <c r="E259" s="413" t="s">
        <v>462</v>
      </c>
      <c r="F259" s="413">
        <v>8480000</v>
      </c>
      <c r="G259" s="413">
        <v>8668345.9600000009</v>
      </c>
      <c r="H259" s="413">
        <v>2</v>
      </c>
      <c r="I259" s="413"/>
      <c r="K259" s="331"/>
    </row>
    <row r="260" spans="2:11" x14ac:dyDescent="0.35">
      <c r="B260" s="413">
        <v>105</v>
      </c>
      <c r="C260" s="413" t="s">
        <v>63</v>
      </c>
      <c r="D260" s="413" t="s">
        <v>327</v>
      </c>
      <c r="E260" s="413" t="s">
        <v>327</v>
      </c>
      <c r="F260" s="413">
        <v>8476000</v>
      </c>
      <c r="G260" s="413">
        <v>8668345.9600000009</v>
      </c>
      <c r="H260" s="413">
        <v>3</v>
      </c>
      <c r="I260" s="413"/>
      <c r="K260" s="331"/>
    </row>
    <row r="261" spans="2:11" x14ac:dyDescent="0.35">
      <c r="B261" s="413">
        <v>105</v>
      </c>
      <c r="C261" s="413" t="s">
        <v>63</v>
      </c>
      <c r="D261" s="413" t="s">
        <v>327</v>
      </c>
      <c r="E261" s="413" t="s">
        <v>328</v>
      </c>
      <c r="F261" s="413">
        <v>8480000</v>
      </c>
      <c r="G261" s="413">
        <v>8668345.9600000009</v>
      </c>
      <c r="H261" s="413">
        <v>2</v>
      </c>
      <c r="I261" s="413"/>
      <c r="K261" s="331"/>
    </row>
    <row r="262" spans="2:11" x14ac:dyDescent="0.35">
      <c r="B262" s="413">
        <v>105</v>
      </c>
      <c r="C262" s="413" t="s">
        <v>63</v>
      </c>
      <c r="D262" s="413" t="s">
        <v>327</v>
      </c>
      <c r="E262" s="413" t="s">
        <v>428</v>
      </c>
      <c r="F262" s="413">
        <v>8480000</v>
      </c>
      <c r="G262" s="413">
        <v>8668345.9600000009</v>
      </c>
      <c r="H262" s="413">
        <v>1</v>
      </c>
      <c r="I262" s="413"/>
      <c r="K262" s="331"/>
    </row>
    <row r="263" spans="2:11" x14ac:dyDescent="0.35">
      <c r="B263" s="413">
        <v>105</v>
      </c>
      <c r="C263" s="413" t="s">
        <v>64</v>
      </c>
      <c r="D263" s="413" t="s">
        <v>64</v>
      </c>
      <c r="E263" s="413" t="s">
        <v>433</v>
      </c>
      <c r="F263" s="413">
        <v>10600000</v>
      </c>
      <c r="G263" s="413">
        <v>10866177.98</v>
      </c>
      <c r="H263" s="413">
        <v>2</v>
      </c>
      <c r="I263" s="413"/>
      <c r="K263" s="331"/>
    </row>
    <row r="264" spans="2:11" x14ac:dyDescent="0.35">
      <c r="B264" s="413">
        <v>105</v>
      </c>
      <c r="C264" s="413" t="s">
        <v>64</v>
      </c>
      <c r="D264" s="413" t="s">
        <v>64</v>
      </c>
      <c r="E264" s="413" t="s">
        <v>343</v>
      </c>
      <c r="F264" s="413">
        <v>8474000</v>
      </c>
      <c r="G264" s="413">
        <v>8668345.9600000009</v>
      </c>
      <c r="H264" s="413">
        <v>2</v>
      </c>
      <c r="I264" s="413"/>
      <c r="K264" s="331"/>
    </row>
    <row r="265" spans="2:11" x14ac:dyDescent="0.35">
      <c r="B265" s="413">
        <v>105</v>
      </c>
      <c r="C265" s="413" t="s">
        <v>64</v>
      </c>
      <c r="D265" s="413" t="s">
        <v>64</v>
      </c>
      <c r="E265" s="413" t="s">
        <v>492</v>
      </c>
      <c r="F265" s="413">
        <v>8450000</v>
      </c>
      <c r="G265" s="413">
        <v>8668345.9600000009</v>
      </c>
      <c r="H265" s="413">
        <v>1</v>
      </c>
      <c r="I265" s="413"/>
      <c r="K265" s="331"/>
    </row>
    <row r="266" spans="2:11" x14ac:dyDescent="0.35">
      <c r="B266" s="413">
        <v>105</v>
      </c>
      <c r="C266" s="413" t="s">
        <v>64</v>
      </c>
      <c r="D266" s="413" t="s">
        <v>64</v>
      </c>
      <c r="E266" s="413" t="s">
        <v>389</v>
      </c>
      <c r="F266" s="413">
        <v>8480000</v>
      </c>
      <c r="G266" s="413">
        <v>8668345.9600000009</v>
      </c>
      <c r="H266" s="413">
        <v>1</v>
      </c>
      <c r="I266" s="413"/>
      <c r="K266" s="331"/>
    </row>
    <row r="267" spans="2:11" x14ac:dyDescent="0.35">
      <c r="B267" s="413">
        <v>105</v>
      </c>
      <c r="C267" s="413" t="s">
        <v>64</v>
      </c>
      <c r="D267" s="413" t="s">
        <v>64</v>
      </c>
      <c r="E267" s="413" t="s">
        <v>357</v>
      </c>
      <c r="F267" s="413">
        <v>8480000</v>
      </c>
      <c r="G267" s="413">
        <v>8668345.9600000009</v>
      </c>
      <c r="H267" s="413">
        <v>1</v>
      </c>
      <c r="I267" s="413"/>
      <c r="K267" s="331"/>
    </row>
    <row r="268" spans="2:11" x14ac:dyDescent="0.35">
      <c r="B268" s="413">
        <v>105</v>
      </c>
      <c r="C268" s="413" t="s">
        <v>64</v>
      </c>
      <c r="D268" s="413" t="s">
        <v>64</v>
      </c>
      <c r="E268" s="413" t="s">
        <v>532</v>
      </c>
      <c r="F268" s="413">
        <v>8480000</v>
      </c>
      <c r="G268" s="413">
        <v>8668345.9600000009</v>
      </c>
      <c r="H268" s="413">
        <v>1</v>
      </c>
      <c r="I268" s="413"/>
      <c r="K268" s="331"/>
    </row>
    <row r="269" spans="2:11" x14ac:dyDescent="0.35">
      <c r="B269" s="413">
        <v>105</v>
      </c>
      <c r="C269" s="413" t="s">
        <v>64</v>
      </c>
      <c r="D269" s="413" t="s">
        <v>335</v>
      </c>
      <c r="E269" s="413" t="s">
        <v>73</v>
      </c>
      <c r="F269" s="413">
        <v>8480000</v>
      </c>
      <c r="G269" s="413">
        <v>8668345.9600000009</v>
      </c>
      <c r="H269" s="413">
        <v>1</v>
      </c>
      <c r="I269" s="413"/>
      <c r="K269" s="331"/>
    </row>
    <row r="270" spans="2:11" x14ac:dyDescent="0.35">
      <c r="B270" s="413">
        <v>105</v>
      </c>
      <c r="C270" s="413" t="s">
        <v>64</v>
      </c>
      <c r="D270" s="413" t="s">
        <v>62</v>
      </c>
      <c r="E270" s="413" t="s">
        <v>62</v>
      </c>
      <c r="F270" s="413">
        <v>8480000</v>
      </c>
      <c r="G270" s="413">
        <v>8480000</v>
      </c>
      <c r="H270" s="413">
        <v>2</v>
      </c>
      <c r="I270" s="413"/>
      <c r="K270" s="331"/>
    </row>
    <row r="271" spans="2:11" x14ac:dyDescent="0.35">
      <c r="B271" s="413">
        <v>105</v>
      </c>
      <c r="C271" s="413" t="s">
        <v>64</v>
      </c>
      <c r="D271" s="413" t="s">
        <v>62</v>
      </c>
      <c r="E271" s="413" t="s">
        <v>409</v>
      </c>
      <c r="F271" s="413">
        <v>8480000</v>
      </c>
      <c r="G271" s="413">
        <v>8480000</v>
      </c>
      <c r="H271" s="413">
        <v>1</v>
      </c>
      <c r="I271" s="413"/>
      <c r="K271" s="331"/>
    </row>
    <row r="272" spans="2:11" x14ac:dyDescent="0.35">
      <c r="B272" s="413">
        <v>105</v>
      </c>
      <c r="C272" s="413" t="s">
        <v>64</v>
      </c>
      <c r="D272" s="413" t="s">
        <v>62</v>
      </c>
      <c r="E272" s="413" t="s">
        <v>468</v>
      </c>
      <c r="F272" s="413">
        <v>8480000</v>
      </c>
      <c r="G272" s="413">
        <v>8480000</v>
      </c>
      <c r="H272" s="413">
        <v>2</v>
      </c>
      <c r="I272" s="413"/>
      <c r="K272" s="331"/>
    </row>
    <row r="273" spans="2:11" x14ac:dyDescent="0.35">
      <c r="B273" s="413">
        <v>105</v>
      </c>
      <c r="C273" s="413" t="s">
        <v>64</v>
      </c>
      <c r="D273" s="413" t="s">
        <v>87</v>
      </c>
      <c r="E273" s="413" t="s">
        <v>87</v>
      </c>
      <c r="F273" s="413">
        <v>8480000</v>
      </c>
      <c r="G273" s="413">
        <v>8480000</v>
      </c>
      <c r="H273" s="413">
        <v>2</v>
      </c>
      <c r="I273" s="413"/>
      <c r="K273" s="331"/>
    </row>
    <row r="274" spans="2:11" x14ac:dyDescent="0.35">
      <c r="B274" s="413">
        <v>105</v>
      </c>
      <c r="C274" s="413" t="s">
        <v>64</v>
      </c>
      <c r="D274" s="413" t="s">
        <v>87</v>
      </c>
      <c r="E274" s="413" t="s">
        <v>333</v>
      </c>
      <c r="F274" s="413">
        <v>8480000</v>
      </c>
      <c r="G274" s="413">
        <v>8480000</v>
      </c>
      <c r="H274" s="413">
        <v>1</v>
      </c>
      <c r="I274" s="413"/>
      <c r="K274" s="331"/>
    </row>
    <row r="275" spans="2:11" x14ac:dyDescent="0.35">
      <c r="B275" s="413">
        <v>105</v>
      </c>
      <c r="C275" s="413" t="s">
        <v>64</v>
      </c>
      <c r="D275" s="413" t="s">
        <v>87</v>
      </c>
      <c r="E275" s="413" t="s">
        <v>419</v>
      </c>
      <c r="F275" s="413">
        <v>8480000</v>
      </c>
      <c r="G275" s="413">
        <v>8668345.9600000009</v>
      </c>
      <c r="H275" s="413">
        <v>1</v>
      </c>
      <c r="I275" s="413"/>
      <c r="K275" s="331"/>
    </row>
    <row r="276" spans="2:11" x14ac:dyDescent="0.35">
      <c r="B276" s="413">
        <v>105</v>
      </c>
      <c r="C276" s="413" t="s">
        <v>64</v>
      </c>
      <c r="D276" s="413" t="s">
        <v>79</v>
      </c>
      <c r="E276" s="413" t="s">
        <v>311</v>
      </c>
      <c r="F276" s="413">
        <v>8480000</v>
      </c>
      <c r="G276" s="413">
        <v>8480000</v>
      </c>
      <c r="H276" s="413">
        <v>4</v>
      </c>
      <c r="I276" s="413"/>
      <c r="K276" s="331"/>
    </row>
    <row r="277" spans="2:11" x14ac:dyDescent="0.35">
      <c r="B277" s="413">
        <v>105</v>
      </c>
      <c r="C277" s="413" t="s">
        <v>64</v>
      </c>
      <c r="D277" s="413" t="s">
        <v>79</v>
      </c>
      <c r="E277" s="413" t="s">
        <v>420</v>
      </c>
      <c r="F277" s="413">
        <v>8480000</v>
      </c>
      <c r="G277" s="413">
        <v>8480000</v>
      </c>
      <c r="H277" s="413">
        <v>2</v>
      </c>
      <c r="I277" s="413"/>
      <c r="K277" s="331"/>
    </row>
    <row r="278" spans="2:11" x14ac:dyDescent="0.35">
      <c r="B278" s="413">
        <v>105</v>
      </c>
      <c r="C278" s="413" t="s">
        <v>64</v>
      </c>
      <c r="D278" s="413" t="s">
        <v>79</v>
      </c>
      <c r="E278" s="413" t="s">
        <v>469</v>
      </c>
      <c r="F278" s="413">
        <v>8480000</v>
      </c>
      <c r="G278" s="413">
        <v>8480000</v>
      </c>
      <c r="H278" s="413">
        <v>2</v>
      </c>
      <c r="I278" s="413"/>
      <c r="K278" s="331"/>
    </row>
    <row r="279" spans="2:11" x14ac:dyDescent="0.35">
      <c r="B279" s="413">
        <v>105</v>
      </c>
      <c r="C279" s="413" t="s">
        <v>64</v>
      </c>
      <c r="D279" s="413" t="s">
        <v>66</v>
      </c>
      <c r="E279" s="413" t="s">
        <v>316</v>
      </c>
      <c r="F279" s="413">
        <v>8456000</v>
      </c>
      <c r="G279" s="413">
        <v>8563853.1600000001</v>
      </c>
      <c r="H279" s="413">
        <v>2</v>
      </c>
      <c r="I279" s="413"/>
      <c r="K279" s="331"/>
    </row>
    <row r="280" spans="2:11" x14ac:dyDescent="0.35">
      <c r="B280" s="413">
        <v>105</v>
      </c>
      <c r="C280" s="413" t="s">
        <v>64</v>
      </c>
      <c r="D280" s="413" t="s">
        <v>66</v>
      </c>
      <c r="E280" s="413" t="s">
        <v>421</v>
      </c>
      <c r="F280" s="413">
        <v>8480000</v>
      </c>
      <c r="G280" s="413">
        <v>8480000</v>
      </c>
      <c r="H280" s="413">
        <v>3</v>
      </c>
      <c r="I280" s="413"/>
      <c r="K280" s="331"/>
    </row>
    <row r="281" spans="2:11" x14ac:dyDescent="0.35">
      <c r="B281" s="413">
        <v>105</v>
      </c>
      <c r="C281" s="413" t="s">
        <v>64</v>
      </c>
      <c r="D281" s="413" t="s">
        <v>425</v>
      </c>
      <c r="E281" s="413" t="s">
        <v>425</v>
      </c>
      <c r="F281" s="413">
        <v>8480000</v>
      </c>
      <c r="G281" s="413">
        <v>8480000</v>
      </c>
      <c r="H281" s="413">
        <v>1</v>
      </c>
      <c r="I281" s="413"/>
      <c r="K281" s="331"/>
    </row>
    <row r="282" spans="2:11" x14ac:dyDescent="0.35">
      <c r="B282" s="413">
        <v>105</v>
      </c>
      <c r="C282" s="413" t="s">
        <v>97</v>
      </c>
      <c r="D282" s="413" t="s">
        <v>97</v>
      </c>
      <c r="E282" s="413" t="s">
        <v>97</v>
      </c>
      <c r="F282" s="413">
        <v>8480000</v>
      </c>
      <c r="G282" s="413">
        <v>8668345.9600000009</v>
      </c>
      <c r="H282" s="413">
        <v>1</v>
      </c>
      <c r="I282" s="413"/>
      <c r="K282" s="331"/>
    </row>
    <row r="283" spans="2:11" x14ac:dyDescent="0.35">
      <c r="B283" s="413">
        <v>108</v>
      </c>
      <c r="C283" s="413" t="s">
        <v>95</v>
      </c>
      <c r="D283" s="413" t="s">
        <v>429</v>
      </c>
      <c r="E283" s="413" t="s">
        <v>434</v>
      </c>
      <c r="F283" s="413">
        <v>8480000</v>
      </c>
      <c r="G283" s="413">
        <v>8716159.5899999999</v>
      </c>
      <c r="H283" s="413">
        <v>1</v>
      </c>
      <c r="I283" s="413"/>
      <c r="K283" s="331"/>
    </row>
    <row r="284" spans="2:11" x14ac:dyDescent="0.35">
      <c r="B284" s="413">
        <v>108</v>
      </c>
      <c r="C284" s="413" t="s">
        <v>95</v>
      </c>
      <c r="D284" s="413" t="s">
        <v>535</v>
      </c>
      <c r="E284" s="413" t="s">
        <v>536</v>
      </c>
      <c r="F284" s="413">
        <v>8480000</v>
      </c>
      <c r="G284" s="413">
        <v>8716159.5899999999</v>
      </c>
      <c r="H284" s="413">
        <v>1</v>
      </c>
      <c r="I284" s="413"/>
      <c r="K284" s="331"/>
    </row>
    <row r="285" spans="2:11" x14ac:dyDescent="0.35">
      <c r="B285" s="413">
        <v>108</v>
      </c>
      <c r="C285" s="413" t="s">
        <v>12</v>
      </c>
      <c r="D285" s="413" t="s">
        <v>12</v>
      </c>
      <c r="E285" s="413" t="s">
        <v>501</v>
      </c>
      <c r="F285" s="413">
        <v>8480000</v>
      </c>
      <c r="G285" s="413">
        <v>8717159.5899999999</v>
      </c>
      <c r="H285" s="413">
        <v>1</v>
      </c>
      <c r="I285" s="413"/>
      <c r="K285" s="331"/>
    </row>
    <row r="286" spans="2:11" x14ac:dyDescent="0.35">
      <c r="B286" s="413">
        <v>110</v>
      </c>
      <c r="C286" s="413" t="s">
        <v>63</v>
      </c>
      <c r="D286" s="413" t="s">
        <v>306</v>
      </c>
      <c r="E286" s="413" t="s">
        <v>449</v>
      </c>
      <c r="F286" s="413">
        <v>8450000</v>
      </c>
      <c r="G286" s="413">
        <v>8871000</v>
      </c>
      <c r="H286" s="413">
        <v>1</v>
      </c>
      <c r="I286" s="413"/>
      <c r="K286" s="331"/>
    </row>
    <row r="287" spans="2:11" x14ac:dyDescent="0.35">
      <c r="B287" s="413">
        <v>110</v>
      </c>
      <c r="C287" s="413" t="s">
        <v>64</v>
      </c>
      <c r="D287" s="413" t="s">
        <v>64</v>
      </c>
      <c r="E287" s="413" t="s">
        <v>433</v>
      </c>
      <c r="F287" s="413">
        <v>8450000</v>
      </c>
      <c r="G287" s="413">
        <v>8861849</v>
      </c>
      <c r="H287" s="413">
        <v>1</v>
      </c>
      <c r="I287" s="413"/>
      <c r="K287" s="331"/>
    </row>
    <row r="288" spans="2:11" x14ac:dyDescent="0.35">
      <c r="B288" s="413">
        <v>112</v>
      </c>
      <c r="C288" s="413" t="s">
        <v>95</v>
      </c>
      <c r="D288" s="413" t="s">
        <v>101</v>
      </c>
      <c r="E288" s="413" t="s">
        <v>83</v>
      </c>
      <c r="F288" s="413">
        <v>5605000</v>
      </c>
      <c r="G288" s="413">
        <v>15175059.07</v>
      </c>
      <c r="H288" s="413">
        <v>1</v>
      </c>
      <c r="I288" s="413"/>
      <c r="K288" s="331"/>
    </row>
    <row r="289" spans="2:11" x14ac:dyDescent="0.35">
      <c r="B289" s="413">
        <v>112</v>
      </c>
      <c r="C289" s="413" t="s">
        <v>12</v>
      </c>
      <c r="D289" s="413" t="s">
        <v>412</v>
      </c>
      <c r="E289" s="413" t="s">
        <v>73</v>
      </c>
      <c r="F289" s="413">
        <v>6944000</v>
      </c>
      <c r="G289" s="413">
        <v>31200000</v>
      </c>
      <c r="H289" s="413">
        <v>1</v>
      </c>
      <c r="I289" s="413"/>
      <c r="K289" s="331"/>
    </row>
    <row r="290" spans="2:11" x14ac:dyDescent="0.35">
      <c r="B290" s="413">
        <v>116</v>
      </c>
      <c r="C290" s="413" t="s">
        <v>11</v>
      </c>
      <c r="D290" s="413" t="s">
        <v>96</v>
      </c>
      <c r="E290" s="413" t="s">
        <v>471</v>
      </c>
      <c r="F290" s="413">
        <v>8480000</v>
      </c>
      <c r="G290" s="413">
        <v>8628776</v>
      </c>
      <c r="H290" s="413">
        <v>1</v>
      </c>
      <c r="I290" s="413"/>
      <c r="K290" s="331"/>
    </row>
    <row r="291" spans="2:11" x14ac:dyDescent="0.35">
      <c r="B291" s="413">
        <v>116</v>
      </c>
      <c r="C291" s="413" t="s">
        <v>11</v>
      </c>
      <c r="D291" s="413" t="s">
        <v>96</v>
      </c>
      <c r="E291" s="413" t="s">
        <v>402</v>
      </c>
      <c r="F291" s="413">
        <v>8450000</v>
      </c>
      <c r="G291" s="413">
        <v>8628776</v>
      </c>
      <c r="H291" s="413">
        <v>1</v>
      </c>
      <c r="I291" s="413"/>
      <c r="K291" s="331"/>
    </row>
    <row r="292" spans="2:11" x14ac:dyDescent="0.35">
      <c r="B292" s="413">
        <v>116</v>
      </c>
      <c r="C292" s="413" t="s">
        <v>11</v>
      </c>
      <c r="D292" s="413" t="s">
        <v>74</v>
      </c>
      <c r="E292" s="413" t="s">
        <v>74</v>
      </c>
      <c r="F292" s="413">
        <v>8015000</v>
      </c>
      <c r="G292" s="413">
        <v>9593028.0999999996</v>
      </c>
      <c r="H292" s="413">
        <v>1</v>
      </c>
      <c r="I292" s="413"/>
      <c r="K292" s="331"/>
    </row>
    <row r="293" spans="2:11" x14ac:dyDescent="0.35">
      <c r="B293" s="413">
        <v>116</v>
      </c>
      <c r="C293" s="413" t="s">
        <v>11</v>
      </c>
      <c r="D293" s="413" t="s">
        <v>437</v>
      </c>
      <c r="E293" s="413" t="s">
        <v>558</v>
      </c>
      <c r="F293" s="413">
        <v>8480000</v>
      </c>
      <c r="G293" s="413">
        <v>8628776</v>
      </c>
      <c r="H293" s="413">
        <v>1</v>
      </c>
      <c r="I293" s="413"/>
      <c r="K293" s="331"/>
    </row>
    <row r="294" spans="2:11" x14ac:dyDescent="0.35">
      <c r="B294" s="413">
        <v>116</v>
      </c>
      <c r="C294" s="413" t="s">
        <v>13</v>
      </c>
      <c r="D294" s="413" t="s">
        <v>98</v>
      </c>
      <c r="E294" s="413" t="s">
        <v>315</v>
      </c>
      <c r="F294" s="413">
        <v>8378000</v>
      </c>
      <c r="G294" s="413">
        <v>8557410.0700000003</v>
      </c>
      <c r="H294" s="413">
        <v>1</v>
      </c>
      <c r="I294" s="413"/>
      <c r="K294" s="331"/>
    </row>
    <row r="295" spans="2:11" x14ac:dyDescent="0.35">
      <c r="B295" s="413">
        <v>116</v>
      </c>
      <c r="C295" s="413" t="s">
        <v>64</v>
      </c>
      <c r="D295" s="413" t="s">
        <v>64</v>
      </c>
      <c r="E295" s="413" t="s">
        <v>431</v>
      </c>
      <c r="F295" s="413">
        <v>8474000</v>
      </c>
      <c r="G295" s="413">
        <v>8628776</v>
      </c>
      <c r="H295" s="413">
        <v>1</v>
      </c>
      <c r="I295" s="413"/>
      <c r="K295" s="331"/>
    </row>
    <row r="296" spans="2:11" x14ac:dyDescent="0.35">
      <c r="B296" s="413">
        <v>116</v>
      </c>
      <c r="C296" s="413" t="s">
        <v>64</v>
      </c>
      <c r="D296" s="413" t="s">
        <v>64</v>
      </c>
      <c r="E296" s="413" t="s">
        <v>343</v>
      </c>
      <c r="F296" s="413">
        <v>8480000</v>
      </c>
      <c r="G296" s="413">
        <v>8628776</v>
      </c>
      <c r="H296" s="413">
        <v>1</v>
      </c>
      <c r="I296" s="413"/>
      <c r="K296" s="331"/>
    </row>
    <row r="297" spans="2:11" x14ac:dyDescent="0.35">
      <c r="B297" s="413">
        <v>116</v>
      </c>
      <c r="C297" s="413" t="s">
        <v>64</v>
      </c>
      <c r="D297" s="413" t="s">
        <v>64</v>
      </c>
      <c r="E297" s="413" t="s">
        <v>532</v>
      </c>
      <c r="F297" s="413">
        <v>8468000</v>
      </c>
      <c r="G297" s="413">
        <v>8628776</v>
      </c>
      <c r="H297" s="413">
        <v>1</v>
      </c>
      <c r="I297" s="413"/>
      <c r="K297" s="331"/>
    </row>
    <row r="298" spans="2:11" x14ac:dyDescent="0.35">
      <c r="B298" s="413">
        <v>4</v>
      </c>
      <c r="C298" s="413" t="s">
        <v>95</v>
      </c>
      <c r="D298" s="413" t="s">
        <v>101</v>
      </c>
      <c r="E298" s="413" t="s">
        <v>72</v>
      </c>
      <c r="F298" s="413">
        <v>8480000</v>
      </c>
      <c r="G298" s="413">
        <v>8680000</v>
      </c>
      <c r="H298" s="413">
        <v>1</v>
      </c>
      <c r="I298" s="413"/>
      <c r="K298" s="331"/>
    </row>
    <row r="299" spans="2:11" x14ac:dyDescent="0.35">
      <c r="B299" s="413">
        <v>4</v>
      </c>
      <c r="C299" s="413" t="s">
        <v>11</v>
      </c>
      <c r="D299" s="413" t="s">
        <v>76</v>
      </c>
      <c r="E299" s="413" t="s">
        <v>105</v>
      </c>
      <c r="F299" s="413">
        <v>8480000</v>
      </c>
      <c r="G299" s="413">
        <v>8680000</v>
      </c>
      <c r="H299" s="413">
        <v>1</v>
      </c>
      <c r="I299" s="413"/>
      <c r="K299" s="331"/>
    </row>
    <row r="300" spans="2:11" x14ac:dyDescent="0.35">
      <c r="B300" s="413">
        <v>4</v>
      </c>
      <c r="C300" s="413" t="s">
        <v>11</v>
      </c>
      <c r="D300" s="413" t="s">
        <v>76</v>
      </c>
      <c r="E300" s="413" t="s">
        <v>393</v>
      </c>
      <c r="F300" s="413">
        <v>8480000</v>
      </c>
      <c r="G300" s="413">
        <v>8680000</v>
      </c>
      <c r="H300" s="413">
        <v>1</v>
      </c>
      <c r="I300" s="413"/>
      <c r="K300" s="331"/>
    </row>
    <row r="301" spans="2:11" x14ac:dyDescent="0.35">
      <c r="B301" s="413">
        <v>4</v>
      </c>
      <c r="C301" s="413" t="s">
        <v>12</v>
      </c>
      <c r="D301" s="413" t="s">
        <v>12</v>
      </c>
      <c r="E301" s="413" t="s">
        <v>267</v>
      </c>
      <c r="F301" s="413">
        <v>8408000</v>
      </c>
      <c r="G301" s="413">
        <v>19700000</v>
      </c>
      <c r="H301" s="413">
        <v>1</v>
      </c>
      <c r="I301" s="413"/>
      <c r="K301" s="331"/>
    </row>
    <row r="302" spans="2:11" x14ac:dyDescent="0.35">
      <c r="B302" s="413">
        <v>4</v>
      </c>
      <c r="C302" s="413" t="s">
        <v>13</v>
      </c>
      <c r="D302" s="413" t="s">
        <v>496</v>
      </c>
      <c r="E302" s="413" t="s">
        <v>502</v>
      </c>
      <c r="F302" s="413">
        <v>8420000</v>
      </c>
      <c r="G302" s="413">
        <v>8660000</v>
      </c>
      <c r="H302" s="413">
        <v>1</v>
      </c>
      <c r="I302" s="413"/>
      <c r="K302" s="331"/>
    </row>
    <row r="303" spans="2:11" x14ac:dyDescent="0.35">
      <c r="B303" s="413">
        <v>4</v>
      </c>
      <c r="C303" s="413" t="s">
        <v>64</v>
      </c>
      <c r="D303" s="413" t="s">
        <v>62</v>
      </c>
      <c r="E303" s="413" t="s">
        <v>360</v>
      </c>
      <c r="F303" s="413">
        <v>8480000</v>
      </c>
      <c r="G303" s="413">
        <v>8680000</v>
      </c>
      <c r="H303" s="413">
        <v>1</v>
      </c>
      <c r="I303" s="413"/>
      <c r="K303" s="331"/>
    </row>
    <row r="304" spans="2:11" x14ac:dyDescent="0.35">
      <c r="B304" s="413">
        <v>4</v>
      </c>
      <c r="C304" s="413" t="s">
        <v>64</v>
      </c>
      <c r="D304" s="413" t="s">
        <v>62</v>
      </c>
      <c r="E304" s="413" t="s">
        <v>468</v>
      </c>
      <c r="F304" s="413">
        <v>8480000</v>
      </c>
      <c r="G304" s="413">
        <v>8680000</v>
      </c>
      <c r="H304" s="413">
        <v>1</v>
      </c>
      <c r="I304" s="413"/>
      <c r="K304" s="331"/>
    </row>
    <row r="305" spans="2:11" x14ac:dyDescent="0.35">
      <c r="B305" s="413">
        <v>4</v>
      </c>
      <c r="C305" s="413" t="s">
        <v>97</v>
      </c>
      <c r="D305" s="413" t="s">
        <v>99</v>
      </c>
      <c r="E305" s="413" t="s">
        <v>67</v>
      </c>
      <c r="F305" s="413">
        <v>10585000</v>
      </c>
      <c r="G305" s="413">
        <v>10805000</v>
      </c>
      <c r="H305" s="413">
        <v>2</v>
      </c>
      <c r="I305" s="413"/>
      <c r="K305" s="331"/>
    </row>
    <row r="306" spans="2:11" x14ac:dyDescent="0.35">
      <c r="B306" s="413">
        <v>4</v>
      </c>
      <c r="C306" s="413" t="s">
        <v>97</v>
      </c>
      <c r="D306" s="413" t="s">
        <v>99</v>
      </c>
      <c r="E306" s="413" t="s">
        <v>68</v>
      </c>
      <c r="F306" s="413">
        <v>8480000</v>
      </c>
      <c r="G306" s="413">
        <v>8645000</v>
      </c>
      <c r="H306" s="413">
        <v>2</v>
      </c>
      <c r="I306" s="413"/>
      <c r="K306" s="331"/>
    </row>
    <row r="307" spans="2:11" x14ac:dyDescent="0.35">
      <c r="B307" s="413">
        <v>4</v>
      </c>
      <c r="C307" s="413" t="s">
        <v>97</v>
      </c>
      <c r="D307" s="413" t="s">
        <v>304</v>
      </c>
      <c r="E307" s="413" t="s">
        <v>304</v>
      </c>
      <c r="F307" s="413">
        <v>8384000</v>
      </c>
      <c r="G307" s="413">
        <v>8730000</v>
      </c>
      <c r="H307" s="413">
        <v>1</v>
      </c>
      <c r="I307" s="413"/>
      <c r="K307" s="331"/>
    </row>
    <row r="308" spans="2:11" x14ac:dyDescent="0.35">
      <c r="B308" s="413">
        <v>4</v>
      </c>
      <c r="C308" s="413" t="s">
        <v>97</v>
      </c>
      <c r="D308" s="413" t="s">
        <v>304</v>
      </c>
      <c r="E308" s="413" t="s">
        <v>427</v>
      </c>
      <c r="F308" s="413">
        <v>12242000</v>
      </c>
      <c r="G308" s="413">
        <v>13020000</v>
      </c>
      <c r="H308" s="413">
        <v>1</v>
      </c>
      <c r="I308" s="413"/>
      <c r="K308" s="331"/>
    </row>
    <row r="309" spans="2:11" x14ac:dyDescent="0.35">
      <c r="B309" s="413">
        <v>14</v>
      </c>
      <c r="C309" s="413" t="s">
        <v>12</v>
      </c>
      <c r="D309" s="413" t="s">
        <v>77</v>
      </c>
      <c r="E309" s="413" t="s">
        <v>371</v>
      </c>
      <c r="F309" s="413">
        <v>8480000</v>
      </c>
      <c r="G309" s="413">
        <v>8668345.9600000009</v>
      </c>
      <c r="H309" s="413">
        <v>1</v>
      </c>
      <c r="I309" s="413"/>
      <c r="K309" s="331"/>
    </row>
    <row r="310" spans="2:11" x14ac:dyDescent="0.35">
      <c r="B310" s="413">
        <v>26</v>
      </c>
      <c r="C310" s="413" t="s">
        <v>95</v>
      </c>
      <c r="D310" s="413" t="s">
        <v>475</v>
      </c>
      <c r="E310" s="413" t="s">
        <v>559</v>
      </c>
      <c r="F310" s="413">
        <v>6179000</v>
      </c>
      <c r="G310" s="413">
        <v>47481120</v>
      </c>
      <c r="H310" s="413">
        <v>1</v>
      </c>
      <c r="I310" s="413"/>
      <c r="K310" s="331"/>
    </row>
    <row r="311" spans="2:11" x14ac:dyDescent="0.35">
      <c r="B311" s="413">
        <v>26</v>
      </c>
      <c r="C311" s="413" t="s">
        <v>12</v>
      </c>
      <c r="D311" s="413" t="s">
        <v>314</v>
      </c>
      <c r="E311" s="413" t="s">
        <v>560</v>
      </c>
      <c r="F311" s="413">
        <v>8053000</v>
      </c>
      <c r="G311" s="413">
        <v>22193667.960000001</v>
      </c>
      <c r="H311" s="413">
        <v>1</v>
      </c>
      <c r="I311" s="413"/>
      <c r="K311" s="331"/>
    </row>
    <row r="312" spans="2:11" x14ac:dyDescent="0.35">
      <c r="B312" s="413">
        <v>26</v>
      </c>
      <c r="C312" s="413" t="s">
        <v>97</v>
      </c>
      <c r="D312" s="413" t="s">
        <v>69</v>
      </c>
      <c r="E312" s="413" t="s">
        <v>69</v>
      </c>
      <c r="F312" s="413">
        <v>8408000</v>
      </c>
      <c r="G312" s="413">
        <v>21165225.989999998</v>
      </c>
      <c r="H312" s="413">
        <v>1</v>
      </c>
      <c r="I312" s="413"/>
      <c r="K312" s="331"/>
    </row>
    <row r="313" spans="2:11" x14ac:dyDescent="0.35">
      <c r="B313" s="413">
        <v>27</v>
      </c>
      <c r="C313" s="413" t="s">
        <v>95</v>
      </c>
      <c r="D313" s="413" t="s">
        <v>71</v>
      </c>
      <c r="E313" s="413" t="s">
        <v>552</v>
      </c>
      <c r="F313" s="413">
        <v>8015000</v>
      </c>
      <c r="G313" s="413">
        <v>32407000</v>
      </c>
      <c r="H313" s="413">
        <v>1</v>
      </c>
      <c r="I313" s="413"/>
      <c r="K313" s="331"/>
    </row>
    <row r="314" spans="2:11" x14ac:dyDescent="0.35">
      <c r="B314" s="413">
        <v>27</v>
      </c>
      <c r="C314" s="413" t="s">
        <v>95</v>
      </c>
      <c r="D314" s="413" t="s">
        <v>320</v>
      </c>
      <c r="E314" s="413" t="s">
        <v>320</v>
      </c>
      <c r="F314" s="413">
        <v>8480000</v>
      </c>
      <c r="G314" s="413">
        <v>8605550.1300000008</v>
      </c>
      <c r="H314" s="413">
        <v>1</v>
      </c>
      <c r="I314" s="413"/>
      <c r="K314" s="331"/>
    </row>
    <row r="315" spans="2:11" x14ac:dyDescent="0.35">
      <c r="B315" s="413">
        <v>27</v>
      </c>
      <c r="C315" s="413" t="s">
        <v>95</v>
      </c>
      <c r="D315" s="413" t="s">
        <v>82</v>
      </c>
      <c r="E315" s="413" t="s">
        <v>400</v>
      </c>
      <c r="F315" s="413">
        <v>8321000</v>
      </c>
      <c r="G315" s="413">
        <v>8476019.8200000003</v>
      </c>
      <c r="H315" s="413">
        <v>1</v>
      </c>
      <c r="I315" s="413"/>
      <c r="K315" s="331"/>
    </row>
    <row r="316" spans="2:11" x14ac:dyDescent="0.35">
      <c r="B316" s="413">
        <v>27</v>
      </c>
      <c r="C316" s="413" t="s">
        <v>95</v>
      </c>
      <c r="D316" s="413" t="s">
        <v>383</v>
      </c>
      <c r="E316" s="413" t="s">
        <v>383</v>
      </c>
      <c r="F316" s="413">
        <v>5758000</v>
      </c>
      <c r="G316" s="413">
        <v>49724000</v>
      </c>
      <c r="H316" s="413">
        <v>1</v>
      </c>
      <c r="I316" s="413"/>
      <c r="K316" s="331"/>
    </row>
    <row r="317" spans="2:11" x14ac:dyDescent="0.35">
      <c r="B317" s="413">
        <v>27</v>
      </c>
      <c r="C317" s="413" t="s">
        <v>95</v>
      </c>
      <c r="D317" s="413" t="s">
        <v>383</v>
      </c>
      <c r="E317" s="413" t="s">
        <v>384</v>
      </c>
      <c r="F317" s="413">
        <v>6408000</v>
      </c>
      <c r="G317" s="413">
        <v>48567000</v>
      </c>
      <c r="H317" s="413">
        <v>1</v>
      </c>
      <c r="I317" s="413"/>
      <c r="K317" s="331"/>
    </row>
    <row r="318" spans="2:11" x14ac:dyDescent="0.35">
      <c r="B318" s="413">
        <v>27</v>
      </c>
      <c r="C318" s="413" t="s">
        <v>11</v>
      </c>
      <c r="D318" s="413" t="s">
        <v>96</v>
      </c>
      <c r="E318" s="413" t="s">
        <v>471</v>
      </c>
      <c r="F318" s="413">
        <v>6867000</v>
      </c>
      <c r="G318" s="413">
        <v>44418000</v>
      </c>
      <c r="H318" s="413">
        <v>1</v>
      </c>
      <c r="I318" s="413"/>
      <c r="K318" s="331"/>
    </row>
    <row r="319" spans="2:11" x14ac:dyDescent="0.35">
      <c r="B319" s="413">
        <v>27</v>
      </c>
      <c r="C319" s="413" t="s">
        <v>11</v>
      </c>
      <c r="D319" s="413" t="s">
        <v>84</v>
      </c>
      <c r="E319" s="413" t="s">
        <v>91</v>
      </c>
      <c r="F319" s="413">
        <v>8420000</v>
      </c>
      <c r="G319" s="413">
        <v>23057000</v>
      </c>
      <c r="H319" s="413">
        <v>1</v>
      </c>
      <c r="I319" s="413"/>
      <c r="K319" s="331"/>
    </row>
    <row r="320" spans="2:11" x14ac:dyDescent="0.35">
      <c r="B320" s="413">
        <v>27</v>
      </c>
      <c r="C320" s="413" t="s">
        <v>11</v>
      </c>
      <c r="D320" s="413" t="s">
        <v>84</v>
      </c>
      <c r="E320" s="413" t="s">
        <v>85</v>
      </c>
      <c r="F320" s="413">
        <v>7119000</v>
      </c>
      <c r="G320" s="413">
        <v>20470997.565000001</v>
      </c>
      <c r="H320" s="413">
        <v>2</v>
      </c>
      <c r="I320" s="413"/>
      <c r="K320" s="331"/>
    </row>
    <row r="321" spans="2:11" x14ac:dyDescent="0.35">
      <c r="B321" s="413">
        <v>27</v>
      </c>
      <c r="C321" s="413" t="s">
        <v>11</v>
      </c>
      <c r="D321" s="413" t="s">
        <v>76</v>
      </c>
      <c r="E321" s="413" t="s">
        <v>393</v>
      </c>
      <c r="F321" s="413">
        <v>8480000</v>
      </c>
      <c r="G321" s="413">
        <v>8603935.1999999993</v>
      </c>
      <c r="H321" s="413">
        <v>1</v>
      </c>
      <c r="I321" s="413"/>
      <c r="K321" s="331"/>
    </row>
    <row r="322" spans="2:11" x14ac:dyDescent="0.35">
      <c r="B322" s="413">
        <v>27</v>
      </c>
      <c r="C322" s="413" t="s">
        <v>11</v>
      </c>
      <c r="D322" s="413" t="s">
        <v>76</v>
      </c>
      <c r="E322" s="413" t="s">
        <v>322</v>
      </c>
      <c r="F322" s="413">
        <v>8480000</v>
      </c>
      <c r="G322" s="413">
        <v>8629856.3800000008</v>
      </c>
      <c r="H322" s="413">
        <v>1</v>
      </c>
      <c r="I322" s="413"/>
      <c r="K322" s="331"/>
    </row>
    <row r="323" spans="2:11" x14ac:dyDescent="0.35">
      <c r="B323" s="413">
        <v>27</v>
      </c>
      <c r="C323" s="413" t="s">
        <v>12</v>
      </c>
      <c r="D323" s="413" t="s">
        <v>77</v>
      </c>
      <c r="E323" s="413" t="s">
        <v>390</v>
      </c>
      <c r="F323" s="413">
        <v>12720000</v>
      </c>
      <c r="G323" s="413">
        <v>12905902.800000001</v>
      </c>
      <c r="H323" s="413">
        <v>1</v>
      </c>
      <c r="I323" s="413"/>
      <c r="K323" s="331"/>
    </row>
    <row r="324" spans="2:11" x14ac:dyDescent="0.35">
      <c r="B324" s="413">
        <v>27</v>
      </c>
      <c r="C324" s="413" t="s">
        <v>13</v>
      </c>
      <c r="D324" s="413" t="s">
        <v>13</v>
      </c>
      <c r="E324" s="413" t="s">
        <v>540</v>
      </c>
      <c r="F324" s="413">
        <v>6791000</v>
      </c>
      <c r="G324" s="413">
        <v>56521000</v>
      </c>
      <c r="H324" s="413">
        <v>1</v>
      </c>
      <c r="I324" s="413"/>
      <c r="K324" s="331"/>
    </row>
    <row r="325" spans="2:11" x14ac:dyDescent="0.35">
      <c r="B325" s="413">
        <v>27</v>
      </c>
      <c r="C325" s="413" t="s">
        <v>64</v>
      </c>
      <c r="D325" s="413" t="s">
        <v>87</v>
      </c>
      <c r="E325" s="413" t="s">
        <v>87</v>
      </c>
      <c r="F325" s="413">
        <v>12720000</v>
      </c>
      <c r="G325" s="413">
        <v>12920984.49</v>
      </c>
      <c r="H325" s="413">
        <v>1</v>
      </c>
      <c r="I325" s="413"/>
      <c r="K325" s="331"/>
    </row>
    <row r="326" spans="2:11" x14ac:dyDescent="0.35">
      <c r="B326" s="413">
        <v>27</v>
      </c>
      <c r="C326" s="413" t="s">
        <v>64</v>
      </c>
      <c r="D326" s="413" t="s">
        <v>79</v>
      </c>
      <c r="E326" s="413" t="s">
        <v>88</v>
      </c>
      <c r="F326" s="413">
        <v>8480000</v>
      </c>
      <c r="G326" s="413">
        <v>8603935.1999999993</v>
      </c>
      <c r="H326" s="413">
        <v>1</v>
      </c>
      <c r="I326" s="413"/>
      <c r="K326" s="331"/>
    </row>
    <row r="327" spans="2:11" x14ac:dyDescent="0.35">
      <c r="B327" s="413">
        <v>27</v>
      </c>
      <c r="C327" s="413" t="s">
        <v>64</v>
      </c>
      <c r="D327" s="413" t="s">
        <v>79</v>
      </c>
      <c r="E327" s="413" t="s">
        <v>356</v>
      </c>
      <c r="F327" s="413">
        <v>6293000</v>
      </c>
      <c r="G327" s="413">
        <v>8932759.75</v>
      </c>
      <c r="H327" s="413">
        <v>1</v>
      </c>
      <c r="I327" s="413"/>
      <c r="K327" s="331"/>
    </row>
    <row r="328" spans="2:11" x14ac:dyDescent="0.35">
      <c r="B328" s="413">
        <v>27</v>
      </c>
      <c r="C328" s="413" t="s">
        <v>64</v>
      </c>
      <c r="D328" s="413" t="s">
        <v>66</v>
      </c>
      <c r="E328" s="413" t="s">
        <v>316</v>
      </c>
      <c r="F328" s="413">
        <v>8480000</v>
      </c>
      <c r="G328" s="413">
        <v>8604492.2050000001</v>
      </c>
      <c r="H328" s="413">
        <v>2</v>
      </c>
      <c r="I328" s="413"/>
      <c r="K328" s="331"/>
    </row>
    <row r="329" spans="2:11" x14ac:dyDescent="0.35">
      <c r="B329" s="413">
        <v>27</v>
      </c>
      <c r="C329" s="413" t="s">
        <v>97</v>
      </c>
      <c r="D329" s="413" t="s">
        <v>99</v>
      </c>
      <c r="E329" s="413" t="s">
        <v>81</v>
      </c>
      <c r="F329" s="413">
        <v>8480000</v>
      </c>
      <c r="G329" s="413">
        <v>8605550.2200000007</v>
      </c>
      <c r="H329" s="413">
        <v>1</v>
      </c>
      <c r="I329" s="413"/>
      <c r="K329" s="331"/>
    </row>
    <row r="330" spans="2:11" x14ac:dyDescent="0.35">
      <c r="B330" s="413">
        <v>27</v>
      </c>
      <c r="C330" s="413" t="s">
        <v>97</v>
      </c>
      <c r="D330" s="413" t="s">
        <v>100</v>
      </c>
      <c r="E330" s="413" t="s">
        <v>100</v>
      </c>
      <c r="F330" s="413">
        <v>8480000</v>
      </c>
      <c r="G330" s="413">
        <v>8605550.2200000007</v>
      </c>
      <c r="H330" s="413">
        <v>1</v>
      </c>
      <c r="I330" s="413"/>
      <c r="K330" s="331"/>
    </row>
    <row r="331" spans="2:11" x14ac:dyDescent="0.35">
      <c r="B331" s="413">
        <v>28</v>
      </c>
      <c r="C331" s="413" t="s">
        <v>11</v>
      </c>
      <c r="D331" s="413" t="s">
        <v>338</v>
      </c>
      <c r="E331" s="413" t="s">
        <v>338</v>
      </c>
      <c r="F331" s="413">
        <v>8474000</v>
      </c>
      <c r="G331" s="413">
        <v>10201754.960000001</v>
      </c>
      <c r="H331" s="413">
        <v>1</v>
      </c>
      <c r="I331" s="413"/>
      <c r="K331" s="331"/>
    </row>
    <row r="332" spans="2:11" x14ac:dyDescent="0.35">
      <c r="B332" s="413">
        <v>28</v>
      </c>
      <c r="C332" s="413" t="s">
        <v>11</v>
      </c>
      <c r="D332" s="413" t="s">
        <v>323</v>
      </c>
      <c r="E332" s="413" t="s">
        <v>323</v>
      </c>
      <c r="F332" s="413">
        <v>8444000</v>
      </c>
      <c r="G332" s="413">
        <v>9329621.6400000006</v>
      </c>
      <c r="H332" s="413">
        <v>1</v>
      </c>
      <c r="I332" s="413"/>
      <c r="K332" s="331"/>
    </row>
    <row r="333" spans="2:11" x14ac:dyDescent="0.35">
      <c r="B333" s="413">
        <v>28</v>
      </c>
      <c r="C333" s="413" t="s">
        <v>11</v>
      </c>
      <c r="D333" s="413" t="s">
        <v>323</v>
      </c>
      <c r="E333" s="413" t="s">
        <v>561</v>
      </c>
      <c r="F333" s="413">
        <v>5952500</v>
      </c>
      <c r="G333" s="413">
        <v>8855475.0250000004</v>
      </c>
      <c r="H333" s="413">
        <v>4</v>
      </c>
      <c r="I333" s="413"/>
      <c r="K333" s="331"/>
    </row>
    <row r="334" spans="2:11" x14ac:dyDescent="0.35">
      <c r="B334" s="413">
        <v>28</v>
      </c>
      <c r="C334" s="413" t="s">
        <v>11</v>
      </c>
      <c r="D334" s="413" t="s">
        <v>84</v>
      </c>
      <c r="E334" s="413" t="s">
        <v>92</v>
      </c>
      <c r="F334" s="413">
        <v>8432000</v>
      </c>
      <c r="G334" s="413">
        <v>8761468.0999999996</v>
      </c>
      <c r="H334" s="413">
        <v>1</v>
      </c>
      <c r="I334" s="413"/>
      <c r="K334" s="331"/>
    </row>
    <row r="335" spans="2:11" ht="17.25" customHeight="1" x14ac:dyDescent="0.35">
      <c r="B335" s="413">
        <v>28</v>
      </c>
      <c r="C335" s="413" t="s">
        <v>11</v>
      </c>
      <c r="D335" s="413" t="s">
        <v>84</v>
      </c>
      <c r="E335" s="413" t="s">
        <v>93</v>
      </c>
      <c r="F335" s="413">
        <v>8480000</v>
      </c>
      <c r="G335" s="413">
        <v>8762010.5</v>
      </c>
      <c r="H335" s="413">
        <v>1</v>
      </c>
      <c r="I335" s="413"/>
      <c r="K335" s="331"/>
    </row>
    <row r="336" spans="2:11" x14ac:dyDescent="0.35">
      <c r="B336" s="413">
        <v>28</v>
      </c>
      <c r="C336" s="413" t="s">
        <v>11</v>
      </c>
      <c r="D336" s="413" t="s">
        <v>84</v>
      </c>
      <c r="E336" s="413" t="s">
        <v>480</v>
      </c>
      <c r="F336" s="413">
        <v>8480000</v>
      </c>
      <c r="G336" s="413">
        <v>8727828</v>
      </c>
      <c r="H336" s="413">
        <v>1</v>
      </c>
      <c r="I336" s="413"/>
      <c r="K336" s="331"/>
    </row>
    <row r="337" spans="2:11" x14ac:dyDescent="0.35">
      <c r="B337" s="413">
        <v>28</v>
      </c>
      <c r="C337" s="413" t="s">
        <v>11</v>
      </c>
      <c r="D337" s="413" t="s">
        <v>84</v>
      </c>
      <c r="E337" s="413" t="s">
        <v>94</v>
      </c>
      <c r="F337" s="413">
        <v>8480000</v>
      </c>
      <c r="G337" s="413">
        <v>8736651.25</v>
      </c>
      <c r="H337" s="413">
        <v>2</v>
      </c>
      <c r="I337" s="413"/>
      <c r="K337" s="331"/>
    </row>
    <row r="338" spans="2:11" x14ac:dyDescent="0.35">
      <c r="B338" s="413">
        <v>28</v>
      </c>
      <c r="C338" s="413" t="s">
        <v>11</v>
      </c>
      <c r="D338" s="413" t="s">
        <v>76</v>
      </c>
      <c r="E338" s="413" t="s">
        <v>322</v>
      </c>
      <c r="F338" s="413">
        <v>8480000</v>
      </c>
      <c r="G338" s="413">
        <v>8762010.5</v>
      </c>
      <c r="H338" s="413">
        <v>1</v>
      </c>
      <c r="I338" s="413"/>
      <c r="K338" s="331"/>
    </row>
    <row r="339" spans="2:11" x14ac:dyDescent="0.35">
      <c r="B339" s="413">
        <v>28</v>
      </c>
      <c r="C339" s="413" t="s">
        <v>11</v>
      </c>
      <c r="D339" s="413" t="s">
        <v>310</v>
      </c>
      <c r="E339" s="413" t="s">
        <v>310</v>
      </c>
      <c r="F339" s="413">
        <v>8480000</v>
      </c>
      <c r="G339" s="413">
        <v>8762010.5</v>
      </c>
      <c r="H339" s="413">
        <v>1</v>
      </c>
      <c r="I339" s="413"/>
      <c r="K339" s="331"/>
    </row>
    <row r="340" spans="2:11" x14ac:dyDescent="0.35">
      <c r="B340" s="413">
        <v>28</v>
      </c>
      <c r="C340" s="413" t="s">
        <v>11</v>
      </c>
      <c r="D340" s="413" t="s">
        <v>107</v>
      </c>
      <c r="E340" s="413" t="s">
        <v>359</v>
      </c>
      <c r="F340" s="413">
        <v>8480000</v>
      </c>
      <c r="G340" s="413">
        <v>8727828</v>
      </c>
      <c r="H340" s="413">
        <v>1</v>
      </c>
      <c r="I340" s="413"/>
      <c r="K340" s="331"/>
    </row>
    <row r="341" spans="2:11" x14ac:dyDescent="0.35">
      <c r="B341" s="413">
        <v>28</v>
      </c>
      <c r="C341" s="413" t="s">
        <v>12</v>
      </c>
      <c r="D341" s="413" t="s">
        <v>266</v>
      </c>
      <c r="E341" s="413" t="s">
        <v>399</v>
      </c>
      <c r="F341" s="413">
        <v>8092000</v>
      </c>
      <c r="G341" s="413">
        <v>31362919</v>
      </c>
      <c r="H341" s="413">
        <v>1</v>
      </c>
      <c r="I341" s="413"/>
      <c r="K341" s="331"/>
    </row>
    <row r="342" spans="2:11" x14ac:dyDescent="0.35">
      <c r="B342" s="413">
        <v>28</v>
      </c>
      <c r="C342" s="413" t="s">
        <v>13</v>
      </c>
      <c r="D342" s="413" t="s">
        <v>98</v>
      </c>
      <c r="E342" s="413" t="s">
        <v>332</v>
      </c>
      <c r="F342" s="413">
        <v>8470000</v>
      </c>
      <c r="G342" s="413">
        <v>8750503.3333333302</v>
      </c>
      <c r="H342" s="413">
        <v>3</v>
      </c>
      <c r="I342" s="413"/>
      <c r="K342" s="331"/>
    </row>
    <row r="343" spans="2:11" x14ac:dyDescent="0.35">
      <c r="B343" s="413">
        <v>28</v>
      </c>
      <c r="C343" s="413" t="s">
        <v>13</v>
      </c>
      <c r="D343" s="413" t="s">
        <v>98</v>
      </c>
      <c r="E343" s="413" t="s">
        <v>351</v>
      </c>
      <c r="F343" s="413">
        <v>8480000</v>
      </c>
      <c r="G343" s="413">
        <v>8762010.5</v>
      </c>
      <c r="H343" s="413">
        <v>1</v>
      </c>
      <c r="I343" s="413"/>
      <c r="K343" s="331"/>
    </row>
    <row r="344" spans="2:11" x14ac:dyDescent="0.35">
      <c r="B344" s="413">
        <v>28</v>
      </c>
      <c r="C344" s="413" t="s">
        <v>13</v>
      </c>
      <c r="D344" s="413" t="s">
        <v>98</v>
      </c>
      <c r="E344" s="413" t="s">
        <v>315</v>
      </c>
      <c r="F344" s="413">
        <v>10573000</v>
      </c>
      <c r="G344" s="413">
        <v>10941309.175000001</v>
      </c>
      <c r="H344" s="413">
        <v>2</v>
      </c>
      <c r="I344" s="413"/>
      <c r="K344" s="331"/>
    </row>
    <row r="345" spans="2:11" x14ac:dyDescent="0.35">
      <c r="B345" s="413">
        <v>28</v>
      </c>
      <c r="C345" s="413" t="s">
        <v>63</v>
      </c>
      <c r="D345" s="413" t="s">
        <v>308</v>
      </c>
      <c r="E345" s="413" t="s">
        <v>308</v>
      </c>
      <c r="F345" s="413">
        <v>8456000</v>
      </c>
      <c r="G345" s="413">
        <v>8761739.3000000007</v>
      </c>
      <c r="H345" s="413">
        <v>1</v>
      </c>
      <c r="I345" s="413"/>
      <c r="K345" s="331"/>
    </row>
    <row r="346" spans="2:11" x14ac:dyDescent="0.35">
      <c r="B346" s="413">
        <v>28</v>
      </c>
      <c r="C346" s="413" t="s">
        <v>63</v>
      </c>
      <c r="D346" s="413" t="s">
        <v>308</v>
      </c>
      <c r="E346" s="413" t="s">
        <v>503</v>
      </c>
      <c r="F346" s="413">
        <v>8450000</v>
      </c>
      <c r="G346" s="413">
        <v>8761671.5</v>
      </c>
      <c r="H346" s="413">
        <v>1</v>
      </c>
      <c r="I346" s="413"/>
      <c r="K346" s="331"/>
    </row>
    <row r="347" spans="2:11" x14ac:dyDescent="0.35">
      <c r="B347" s="413">
        <v>28</v>
      </c>
      <c r="C347" s="413" t="s">
        <v>63</v>
      </c>
      <c r="D347" s="413" t="s">
        <v>306</v>
      </c>
      <c r="E347" s="413" t="s">
        <v>449</v>
      </c>
      <c r="F347" s="413">
        <v>8477000</v>
      </c>
      <c r="G347" s="413">
        <v>8751855.6999999993</v>
      </c>
      <c r="H347" s="413">
        <v>2</v>
      </c>
      <c r="I347" s="413"/>
      <c r="K347" s="331"/>
    </row>
    <row r="348" spans="2:11" x14ac:dyDescent="0.35">
      <c r="B348" s="413">
        <v>28</v>
      </c>
      <c r="C348" s="413" t="s">
        <v>63</v>
      </c>
      <c r="D348" s="413" t="s">
        <v>306</v>
      </c>
      <c r="E348" s="413" t="s">
        <v>80</v>
      </c>
      <c r="F348" s="413">
        <v>8402000</v>
      </c>
      <c r="G348" s="413">
        <v>8744037.8499999996</v>
      </c>
      <c r="H348" s="413">
        <v>2</v>
      </c>
      <c r="I348" s="413"/>
      <c r="K348" s="331"/>
    </row>
    <row r="349" spans="2:11" x14ac:dyDescent="0.35">
      <c r="B349" s="413">
        <v>28</v>
      </c>
      <c r="C349" s="413" t="s">
        <v>63</v>
      </c>
      <c r="D349" s="413" t="s">
        <v>306</v>
      </c>
      <c r="E349" s="413" t="s">
        <v>443</v>
      </c>
      <c r="F349" s="413">
        <v>8474000</v>
      </c>
      <c r="G349" s="413">
        <v>8727760.1999999993</v>
      </c>
      <c r="H349" s="413">
        <v>1</v>
      </c>
      <c r="I349" s="413"/>
      <c r="K349" s="331"/>
    </row>
    <row r="350" spans="2:11" x14ac:dyDescent="0.35">
      <c r="B350" s="413">
        <v>28</v>
      </c>
      <c r="C350" s="413" t="s">
        <v>63</v>
      </c>
      <c r="D350" s="413" t="s">
        <v>306</v>
      </c>
      <c r="E350" s="413" t="s">
        <v>451</v>
      </c>
      <c r="F350" s="413">
        <v>8444000</v>
      </c>
      <c r="G350" s="413">
        <v>8761603.6999999993</v>
      </c>
      <c r="H350" s="413">
        <v>1</v>
      </c>
      <c r="I350" s="413"/>
      <c r="K350" s="331"/>
    </row>
    <row r="351" spans="2:11" x14ac:dyDescent="0.35">
      <c r="B351" s="413">
        <v>28</v>
      </c>
      <c r="C351" s="413" t="s">
        <v>63</v>
      </c>
      <c r="D351" s="413" t="s">
        <v>78</v>
      </c>
      <c r="E351" s="413" t="s">
        <v>78</v>
      </c>
      <c r="F351" s="413">
        <v>8444000</v>
      </c>
      <c r="G351" s="413">
        <v>8761603.6999999993</v>
      </c>
      <c r="H351" s="413">
        <v>1</v>
      </c>
      <c r="I351" s="413"/>
      <c r="K351" s="331"/>
    </row>
    <row r="352" spans="2:11" x14ac:dyDescent="0.35">
      <c r="B352" s="413">
        <v>28</v>
      </c>
      <c r="C352" s="413" t="s">
        <v>63</v>
      </c>
      <c r="D352" s="413" t="s">
        <v>78</v>
      </c>
      <c r="E352" s="413" t="s">
        <v>562</v>
      </c>
      <c r="F352" s="413">
        <v>8480000</v>
      </c>
      <c r="G352" s="413">
        <v>8762010.5</v>
      </c>
      <c r="H352" s="413">
        <v>1</v>
      </c>
      <c r="I352" s="413"/>
      <c r="K352" s="331"/>
    </row>
    <row r="353" spans="2:11" x14ac:dyDescent="0.35">
      <c r="B353" s="413">
        <v>28</v>
      </c>
      <c r="C353" s="413" t="s">
        <v>63</v>
      </c>
      <c r="D353" s="413" t="s">
        <v>78</v>
      </c>
      <c r="E353" s="413" t="s">
        <v>414</v>
      </c>
      <c r="F353" s="413">
        <v>8420000</v>
      </c>
      <c r="G353" s="413">
        <v>8744796.5</v>
      </c>
      <c r="H353" s="413">
        <v>1</v>
      </c>
      <c r="I353" s="413"/>
      <c r="K353" s="331"/>
    </row>
    <row r="354" spans="2:11" x14ac:dyDescent="0.35">
      <c r="B354" s="413">
        <v>28</v>
      </c>
      <c r="C354" s="413" t="s">
        <v>63</v>
      </c>
      <c r="D354" s="413" t="s">
        <v>78</v>
      </c>
      <c r="E354" s="413" t="s">
        <v>450</v>
      </c>
      <c r="F354" s="413">
        <v>8384000</v>
      </c>
      <c r="G354" s="413">
        <v>8744389.6999999993</v>
      </c>
      <c r="H354" s="413">
        <v>1</v>
      </c>
      <c r="I354" s="413"/>
      <c r="K354" s="331"/>
    </row>
    <row r="355" spans="2:11" x14ac:dyDescent="0.35">
      <c r="B355" s="413">
        <v>28</v>
      </c>
      <c r="C355" s="413" t="s">
        <v>63</v>
      </c>
      <c r="D355" s="413" t="s">
        <v>90</v>
      </c>
      <c r="E355" s="413" t="s">
        <v>90</v>
      </c>
      <c r="F355" s="413">
        <v>8480000</v>
      </c>
      <c r="G355" s="413">
        <v>8762010.5</v>
      </c>
      <c r="H355" s="413">
        <v>1</v>
      </c>
      <c r="I355" s="413"/>
      <c r="K355" s="331"/>
    </row>
    <row r="356" spans="2:11" x14ac:dyDescent="0.35">
      <c r="B356" s="413">
        <v>28</v>
      </c>
      <c r="C356" s="413" t="s">
        <v>63</v>
      </c>
      <c r="D356" s="413" t="s">
        <v>86</v>
      </c>
      <c r="E356" s="413" t="s">
        <v>413</v>
      </c>
      <c r="F356" s="413">
        <v>8480000</v>
      </c>
      <c r="G356" s="413">
        <v>8829308.9800000004</v>
      </c>
      <c r="H356" s="413">
        <v>1</v>
      </c>
      <c r="I356" s="413"/>
      <c r="K356" s="331"/>
    </row>
    <row r="357" spans="2:11" x14ac:dyDescent="0.35">
      <c r="B357" s="413">
        <v>28</v>
      </c>
      <c r="C357" s="413" t="s">
        <v>63</v>
      </c>
      <c r="D357" s="413" t="s">
        <v>86</v>
      </c>
      <c r="E357" s="413" t="s">
        <v>430</v>
      </c>
      <c r="F357" s="413">
        <v>8480000</v>
      </c>
      <c r="G357" s="413">
        <v>8745474.5</v>
      </c>
      <c r="H357" s="413">
        <v>1</v>
      </c>
      <c r="I357" s="413"/>
      <c r="K357" s="331"/>
    </row>
    <row r="358" spans="2:11" x14ac:dyDescent="0.35">
      <c r="B358" s="413">
        <v>28</v>
      </c>
      <c r="C358" s="413" t="s">
        <v>63</v>
      </c>
      <c r="D358" s="413" t="s">
        <v>327</v>
      </c>
      <c r="E358" s="413" t="s">
        <v>327</v>
      </c>
      <c r="F358" s="413">
        <v>8480000</v>
      </c>
      <c r="G358" s="413">
        <v>8762010.5</v>
      </c>
      <c r="H358" s="413">
        <v>1</v>
      </c>
      <c r="I358" s="413"/>
      <c r="K358" s="331"/>
    </row>
    <row r="359" spans="2:11" x14ac:dyDescent="0.35">
      <c r="B359" s="413">
        <v>28</v>
      </c>
      <c r="C359" s="413" t="s">
        <v>63</v>
      </c>
      <c r="D359" s="413" t="s">
        <v>327</v>
      </c>
      <c r="E359" s="413" t="s">
        <v>328</v>
      </c>
      <c r="F359" s="413">
        <v>12720000</v>
      </c>
      <c r="G359" s="413">
        <v>13121065.5</v>
      </c>
      <c r="H359" s="413">
        <v>1</v>
      </c>
      <c r="I359" s="413"/>
      <c r="K359" s="331"/>
    </row>
    <row r="360" spans="2:11" x14ac:dyDescent="0.35">
      <c r="B360" s="413">
        <v>28</v>
      </c>
      <c r="C360" s="413" t="s">
        <v>63</v>
      </c>
      <c r="D360" s="413" t="s">
        <v>327</v>
      </c>
      <c r="E360" s="413" t="s">
        <v>428</v>
      </c>
      <c r="F360" s="413">
        <v>8480000</v>
      </c>
      <c r="G360" s="413">
        <v>8745474.5</v>
      </c>
      <c r="H360" s="413">
        <v>1</v>
      </c>
      <c r="I360" s="413"/>
      <c r="K360" s="331"/>
    </row>
    <row r="361" spans="2:11" x14ac:dyDescent="0.35">
      <c r="B361" s="413">
        <v>28</v>
      </c>
      <c r="C361" s="413" t="s">
        <v>63</v>
      </c>
      <c r="D361" s="413" t="s">
        <v>327</v>
      </c>
      <c r="E361" s="413" t="s">
        <v>504</v>
      </c>
      <c r="F361" s="413">
        <v>8480000</v>
      </c>
      <c r="G361" s="413">
        <v>8762010.5</v>
      </c>
      <c r="H361" s="413">
        <v>1</v>
      </c>
      <c r="I361" s="413"/>
      <c r="K361" s="331"/>
    </row>
    <row r="362" spans="2:11" x14ac:dyDescent="0.35">
      <c r="B362" s="413">
        <v>28</v>
      </c>
      <c r="C362" s="413" t="s">
        <v>64</v>
      </c>
      <c r="D362" s="413" t="s">
        <v>64</v>
      </c>
      <c r="E362" s="413" t="s">
        <v>433</v>
      </c>
      <c r="F362" s="413">
        <v>8394500</v>
      </c>
      <c r="G362" s="413">
        <v>8748364.7249999996</v>
      </c>
      <c r="H362" s="413">
        <v>4</v>
      </c>
      <c r="I362" s="413"/>
      <c r="K362" s="331"/>
    </row>
    <row r="363" spans="2:11" x14ac:dyDescent="0.35">
      <c r="B363" s="413">
        <v>28</v>
      </c>
      <c r="C363" s="413" t="s">
        <v>64</v>
      </c>
      <c r="D363" s="413" t="s">
        <v>64</v>
      </c>
      <c r="E363" s="413" t="s">
        <v>343</v>
      </c>
      <c r="F363" s="413">
        <v>8480000</v>
      </c>
      <c r="G363" s="413">
        <v>8762010.5</v>
      </c>
      <c r="H363" s="413">
        <v>1</v>
      </c>
      <c r="I363" s="413"/>
      <c r="K363" s="331"/>
    </row>
    <row r="364" spans="2:11" x14ac:dyDescent="0.35">
      <c r="B364" s="413">
        <v>28</v>
      </c>
      <c r="C364" s="413" t="s">
        <v>64</v>
      </c>
      <c r="D364" s="413" t="s">
        <v>66</v>
      </c>
      <c r="E364" s="413" t="s">
        <v>316</v>
      </c>
      <c r="F364" s="413">
        <v>8206000</v>
      </c>
      <c r="G364" s="413">
        <v>8755140.6999999993</v>
      </c>
      <c r="H364" s="413">
        <v>1</v>
      </c>
      <c r="I364" s="413"/>
      <c r="K364" s="331"/>
    </row>
    <row r="365" spans="2:11" x14ac:dyDescent="0.35">
      <c r="B365" s="413">
        <v>28</v>
      </c>
      <c r="C365" s="413" t="s">
        <v>97</v>
      </c>
      <c r="D365" s="413" t="s">
        <v>97</v>
      </c>
      <c r="E365" s="413" t="s">
        <v>344</v>
      </c>
      <c r="F365" s="413">
        <v>8480000</v>
      </c>
      <c r="G365" s="413">
        <v>8762010.5</v>
      </c>
      <c r="H365" s="413">
        <v>1</v>
      </c>
      <c r="I365" s="413"/>
      <c r="K365" s="331"/>
    </row>
    <row r="366" spans="2:11" x14ac:dyDescent="0.35">
      <c r="B366" s="413">
        <v>28</v>
      </c>
      <c r="C366" s="413" t="s">
        <v>97</v>
      </c>
      <c r="D366" s="413" t="s">
        <v>99</v>
      </c>
      <c r="E366" s="413" t="s">
        <v>67</v>
      </c>
      <c r="F366" s="413">
        <v>8456000</v>
      </c>
      <c r="G366" s="413">
        <v>8824023.9666666705</v>
      </c>
      <c r="H366" s="413">
        <v>3</v>
      </c>
      <c r="I366" s="413"/>
      <c r="K366" s="331"/>
    </row>
    <row r="367" spans="2:11" x14ac:dyDescent="0.35">
      <c r="B367" s="413">
        <v>28</v>
      </c>
      <c r="C367" s="413" t="s">
        <v>97</v>
      </c>
      <c r="D367" s="413" t="s">
        <v>99</v>
      </c>
      <c r="E367" s="413" t="s">
        <v>68</v>
      </c>
      <c r="F367" s="413">
        <v>8480000</v>
      </c>
      <c r="G367" s="413">
        <v>8762010.5</v>
      </c>
      <c r="H367" s="413">
        <v>1</v>
      </c>
      <c r="I367" s="413"/>
      <c r="K367" s="331"/>
    </row>
    <row r="368" spans="2:11" x14ac:dyDescent="0.35">
      <c r="B368" s="413">
        <v>28</v>
      </c>
      <c r="C368" s="413" t="s">
        <v>97</v>
      </c>
      <c r="D368" s="413" t="s">
        <v>69</v>
      </c>
      <c r="E368" s="413" t="s">
        <v>396</v>
      </c>
      <c r="F368" s="413">
        <v>8480000</v>
      </c>
      <c r="G368" s="413">
        <v>8778297.3000000007</v>
      </c>
      <c r="H368" s="413">
        <v>1</v>
      </c>
      <c r="I368" s="413"/>
      <c r="K368" s="331"/>
    </row>
    <row r="369" spans="2:11" x14ac:dyDescent="0.35">
      <c r="B369" s="413">
        <v>28</v>
      </c>
      <c r="C369" s="413" t="s">
        <v>97</v>
      </c>
      <c r="D369" s="413" t="s">
        <v>69</v>
      </c>
      <c r="E369" s="413" t="s">
        <v>374</v>
      </c>
      <c r="F369" s="413">
        <v>8480000</v>
      </c>
      <c r="G369" s="413">
        <v>8820032.2300000004</v>
      </c>
      <c r="H369" s="413">
        <v>1</v>
      </c>
      <c r="I369" s="413"/>
      <c r="K369" s="331"/>
    </row>
    <row r="370" spans="2:11" x14ac:dyDescent="0.35">
      <c r="B370" s="413">
        <v>32</v>
      </c>
      <c r="C370" s="413" t="s">
        <v>95</v>
      </c>
      <c r="D370" s="413" t="s">
        <v>320</v>
      </c>
      <c r="E370" s="413" t="s">
        <v>401</v>
      </c>
      <c r="F370" s="413">
        <v>8450000</v>
      </c>
      <c r="G370" s="413">
        <v>8720136.0099999998</v>
      </c>
      <c r="H370" s="413">
        <v>1</v>
      </c>
      <c r="I370" s="413"/>
      <c r="K370" s="331"/>
    </row>
    <row r="371" spans="2:11" x14ac:dyDescent="0.35">
      <c r="B371" s="413">
        <v>32</v>
      </c>
      <c r="C371" s="413" t="s">
        <v>95</v>
      </c>
      <c r="D371" s="413" t="s">
        <v>319</v>
      </c>
      <c r="E371" s="413" t="s">
        <v>446</v>
      </c>
      <c r="F371" s="413">
        <v>3831000</v>
      </c>
      <c r="G371" s="413">
        <v>4044428.41</v>
      </c>
      <c r="H371" s="413">
        <v>1</v>
      </c>
      <c r="I371" s="413"/>
      <c r="K371" s="331"/>
    </row>
    <row r="372" spans="2:11" x14ac:dyDescent="0.35">
      <c r="B372" s="413">
        <v>32</v>
      </c>
      <c r="C372" s="413" t="s">
        <v>95</v>
      </c>
      <c r="D372" s="413" t="s">
        <v>101</v>
      </c>
      <c r="E372" s="413" t="s">
        <v>355</v>
      </c>
      <c r="F372" s="413">
        <v>7862000</v>
      </c>
      <c r="G372" s="413">
        <v>17076967.52</v>
      </c>
      <c r="H372" s="413">
        <v>1</v>
      </c>
      <c r="I372" s="413"/>
      <c r="K372" s="331"/>
    </row>
    <row r="373" spans="2:11" x14ac:dyDescent="0.35">
      <c r="B373" s="413">
        <v>32</v>
      </c>
      <c r="C373" s="413" t="s">
        <v>11</v>
      </c>
      <c r="D373" s="413" t="s">
        <v>96</v>
      </c>
      <c r="E373" s="413" t="s">
        <v>342</v>
      </c>
      <c r="F373" s="413">
        <v>8480000</v>
      </c>
      <c r="G373" s="413">
        <v>16162324.84</v>
      </c>
      <c r="H373" s="413">
        <v>1</v>
      </c>
      <c r="I373" s="413"/>
      <c r="K373" s="331"/>
    </row>
    <row r="374" spans="2:11" x14ac:dyDescent="0.35">
      <c r="B374" s="413">
        <v>32</v>
      </c>
      <c r="C374" s="413" t="s">
        <v>11</v>
      </c>
      <c r="D374" s="413" t="s">
        <v>96</v>
      </c>
      <c r="E374" s="413" t="s">
        <v>466</v>
      </c>
      <c r="F374" s="413">
        <v>8414000</v>
      </c>
      <c r="G374" s="413">
        <v>18272737.75</v>
      </c>
      <c r="H374" s="413">
        <v>1</v>
      </c>
      <c r="I374" s="413"/>
      <c r="K374" s="331"/>
    </row>
    <row r="375" spans="2:11" x14ac:dyDescent="0.35">
      <c r="B375" s="413">
        <v>32</v>
      </c>
      <c r="C375" s="413" t="s">
        <v>11</v>
      </c>
      <c r="D375" s="413" t="s">
        <v>74</v>
      </c>
      <c r="E375" s="413" t="s">
        <v>563</v>
      </c>
      <c r="F375" s="413">
        <v>7326000</v>
      </c>
      <c r="G375" s="413">
        <v>29525865.579999998</v>
      </c>
      <c r="H375" s="413">
        <v>1</v>
      </c>
      <c r="I375" s="413"/>
      <c r="K375" s="331"/>
    </row>
    <row r="376" spans="2:11" x14ac:dyDescent="0.35">
      <c r="B376" s="413">
        <v>32</v>
      </c>
      <c r="C376" s="413" t="s">
        <v>11</v>
      </c>
      <c r="D376" s="413" t="s">
        <v>463</v>
      </c>
      <c r="E376" s="413" t="s">
        <v>564</v>
      </c>
      <c r="F376" s="413">
        <v>7939000</v>
      </c>
      <c r="G376" s="413">
        <v>21358441.690000001</v>
      </c>
      <c r="H376" s="413">
        <v>1</v>
      </c>
      <c r="I376" s="413"/>
      <c r="K376" s="331"/>
    </row>
    <row r="377" spans="2:11" x14ac:dyDescent="0.35">
      <c r="B377" s="413">
        <v>32</v>
      </c>
      <c r="C377" s="413" t="s">
        <v>11</v>
      </c>
      <c r="D377" s="413" t="s">
        <v>84</v>
      </c>
      <c r="E377" s="413" t="s">
        <v>92</v>
      </c>
      <c r="F377" s="413">
        <v>8402000</v>
      </c>
      <c r="G377" s="413">
        <v>21716064.640000001</v>
      </c>
      <c r="H377" s="413">
        <v>1</v>
      </c>
      <c r="I377" s="413"/>
      <c r="K377" s="331"/>
    </row>
    <row r="378" spans="2:11" x14ac:dyDescent="0.35">
      <c r="B378" s="413">
        <v>32</v>
      </c>
      <c r="C378" s="413" t="s">
        <v>11</v>
      </c>
      <c r="D378" s="413" t="s">
        <v>84</v>
      </c>
      <c r="E378" s="413" t="s">
        <v>387</v>
      </c>
      <c r="F378" s="413">
        <v>8480000</v>
      </c>
      <c r="G378" s="413">
        <v>8742530.7200000007</v>
      </c>
      <c r="H378" s="413">
        <v>1</v>
      </c>
      <c r="I378" s="413"/>
      <c r="K378" s="331"/>
    </row>
    <row r="379" spans="2:11" x14ac:dyDescent="0.35">
      <c r="B379" s="413">
        <v>32</v>
      </c>
      <c r="C379" s="413" t="s">
        <v>12</v>
      </c>
      <c r="D379" s="413" t="s">
        <v>266</v>
      </c>
      <c r="E379" s="413" t="s">
        <v>266</v>
      </c>
      <c r="F379" s="413">
        <v>8053000</v>
      </c>
      <c r="G379" s="413">
        <v>18922060.129999999</v>
      </c>
      <c r="H379" s="413">
        <v>1</v>
      </c>
      <c r="I379" s="413"/>
      <c r="K379" s="331"/>
    </row>
    <row r="380" spans="2:11" x14ac:dyDescent="0.35">
      <c r="B380" s="413">
        <v>32</v>
      </c>
      <c r="C380" s="413" t="s">
        <v>63</v>
      </c>
      <c r="D380" s="413" t="s">
        <v>306</v>
      </c>
      <c r="E380" s="413" t="s">
        <v>555</v>
      </c>
      <c r="F380" s="413">
        <v>8321000</v>
      </c>
      <c r="G380" s="413">
        <v>22574449.73</v>
      </c>
      <c r="H380" s="413">
        <v>1</v>
      </c>
      <c r="I380" s="413"/>
      <c r="K380" s="331"/>
    </row>
    <row r="381" spans="2:11" x14ac:dyDescent="0.35">
      <c r="B381" s="413">
        <v>32</v>
      </c>
      <c r="C381" s="413" t="s">
        <v>63</v>
      </c>
      <c r="D381" s="413" t="s">
        <v>306</v>
      </c>
      <c r="E381" s="413" t="s">
        <v>565</v>
      </c>
      <c r="F381" s="413">
        <v>8245000</v>
      </c>
      <c r="G381" s="413">
        <v>15571052.73</v>
      </c>
      <c r="H381" s="413">
        <v>1</v>
      </c>
      <c r="I381" s="413"/>
      <c r="K381" s="331"/>
    </row>
    <row r="382" spans="2:11" x14ac:dyDescent="0.35">
      <c r="B382" s="413">
        <v>32</v>
      </c>
      <c r="C382" s="413" t="s">
        <v>63</v>
      </c>
      <c r="D382" s="413" t="s">
        <v>407</v>
      </c>
      <c r="E382" s="413" t="s">
        <v>407</v>
      </c>
      <c r="F382" s="413">
        <v>8321000</v>
      </c>
      <c r="G382" s="413">
        <v>10859055</v>
      </c>
      <c r="H382" s="413">
        <v>1</v>
      </c>
      <c r="I382" s="413"/>
      <c r="K382" s="331"/>
    </row>
    <row r="383" spans="2:11" x14ac:dyDescent="0.35">
      <c r="B383" s="413">
        <v>32</v>
      </c>
      <c r="C383" s="413" t="s">
        <v>97</v>
      </c>
      <c r="D383" s="413" t="s">
        <v>99</v>
      </c>
      <c r="E383" s="413" t="s">
        <v>318</v>
      </c>
      <c r="F383" s="413">
        <v>8480000</v>
      </c>
      <c r="G383" s="413">
        <v>8742530.7200000007</v>
      </c>
      <c r="H383" s="413">
        <v>1</v>
      </c>
      <c r="I383" s="413"/>
      <c r="K383" s="331"/>
    </row>
    <row r="384" spans="2:11" x14ac:dyDescent="0.35">
      <c r="B384" s="413">
        <v>88</v>
      </c>
      <c r="C384" s="413" t="s">
        <v>95</v>
      </c>
      <c r="D384" s="413" t="s">
        <v>388</v>
      </c>
      <c r="E384" s="413" t="s">
        <v>464</v>
      </c>
      <c r="F384" s="413">
        <v>8372000</v>
      </c>
      <c r="G384" s="413">
        <v>8766795.7599999998</v>
      </c>
      <c r="H384" s="413">
        <v>1</v>
      </c>
      <c r="I384" s="413"/>
      <c r="K384" s="331"/>
    </row>
    <row r="385" spans="2:11" x14ac:dyDescent="0.35">
      <c r="B385" s="413">
        <v>88</v>
      </c>
      <c r="C385" s="413" t="s">
        <v>95</v>
      </c>
      <c r="D385" s="413" t="s">
        <v>101</v>
      </c>
      <c r="E385" s="413" t="s">
        <v>83</v>
      </c>
      <c r="F385" s="413">
        <v>8464400</v>
      </c>
      <c r="G385" s="413">
        <v>8897551.8460000008</v>
      </c>
      <c r="H385" s="413">
        <v>5</v>
      </c>
      <c r="I385" s="413"/>
      <c r="K385" s="331"/>
    </row>
    <row r="386" spans="2:11" x14ac:dyDescent="0.35">
      <c r="B386" s="413">
        <v>88</v>
      </c>
      <c r="C386" s="413" t="s">
        <v>95</v>
      </c>
      <c r="D386" s="413" t="s">
        <v>101</v>
      </c>
      <c r="E386" s="413" t="s">
        <v>340</v>
      </c>
      <c r="F386" s="413">
        <v>8480000</v>
      </c>
      <c r="G386" s="413">
        <v>8767292.9600000009</v>
      </c>
      <c r="H386" s="413">
        <v>1</v>
      </c>
      <c r="I386" s="413"/>
      <c r="K386" s="331"/>
    </row>
    <row r="387" spans="2:11" x14ac:dyDescent="0.35">
      <c r="B387" s="413">
        <v>88</v>
      </c>
      <c r="C387" s="413" t="s">
        <v>95</v>
      </c>
      <c r="D387" s="413" t="s">
        <v>101</v>
      </c>
      <c r="E387" s="413" t="s">
        <v>72</v>
      </c>
      <c r="F387" s="413">
        <v>7420000</v>
      </c>
      <c r="G387" s="413">
        <v>10850516.164999999</v>
      </c>
      <c r="H387" s="413">
        <v>4</v>
      </c>
      <c r="I387" s="413"/>
      <c r="K387" s="331"/>
    </row>
    <row r="388" spans="2:11" x14ac:dyDescent="0.35">
      <c r="B388" s="413">
        <v>88</v>
      </c>
      <c r="C388" s="413" t="s">
        <v>95</v>
      </c>
      <c r="D388" s="413" t="s">
        <v>101</v>
      </c>
      <c r="E388" s="413" t="s">
        <v>372</v>
      </c>
      <c r="F388" s="413">
        <v>9328000</v>
      </c>
      <c r="G388" s="413">
        <v>12249363.357999999</v>
      </c>
      <c r="H388" s="413">
        <v>5</v>
      </c>
      <c r="I388" s="413"/>
      <c r="K388" s="331"/>
    </row>
    <row r="389" spans="2:11" x14ac:dyDescent="0.35">
      <c r="B389" s="413">
        <v>88</v>
      </c>
      <c r="C389" s="413" t="s">
        <v>95</v>
      </c>
      <c r="D389" s="413" t="s">
        <v>101</v>
      </c>
      <c r="E389" s="413" t="s">
        <v>104</v>
      </c>
      <c r="F389" s="413">
        <v>12720000</v>
      </c>
      <c r="G389" s="413">
        <v>13156453.380000001</v>
      </c>
      <c r="H389" s="413">
        <v>1</v>
      </c>
      <c r="I389" s="413"/>
      <c r="K389" s="331"/>
    </row>
    <row r="390" spans="2:11" x14ac:dyDescent="0.35">
      <c r="B390" s="413">
        <v>88</v>
      </c>
      <c r="C390" s="413" t="s">
        <v>95</v>
      </c>
      <c r="D390" s="413" t="s">
        <v>101</v>
      </c>
      <c r="E390" s="413" t="s">
        <v>495</v>
      </c>
      <c r="F390" s="413">
        <v>8480000</v>
      </c>
      <c r="G390" s="413">
        <v>8776271.1099999994</v>
      </c>
      <c r="H390" s="413">
        <v>2</v>
      </c>
      <c r="I390" s="413"/>
      <c r="K390" s="331"/>
    </row>
    <row r="391" spans="2:11" x14ac:dyDescent="0.35">
      <c r="B391" s="413">
        <v>88</v>
      </c>
      <c r="C391" s="413" t="s">
        <v>11</v>
      </c>
      <c r="D391" s="413" t="s">
        <v>386</v>
      </c>
      <c r="E391" s="413" t="s">
        <v>372</v>
      </c>
      <c r="F391" s="413">
        <v>8474000</v>
      </c>
      <c r="G391" s="413">
        <v>8767225.1600000001</v>
      </c>
      <c r="H391" s="413">
        <v>1</v>
      </c>
      <c r="I391" s="413"/>
      <c r="K391" s="331"/>
    </row>
    <row r="392" spans="2:11" x14ac:dyDescent="0.35">
      <c r="B392" s="413">
        <v>88</v>
      </c>
      <c r="C392" s="413" t="s">
        <v>63</v>
      </c>
      <c r="D392" s="413" t="s">
        <v>90</v>
      </c>
      <c r="E392" s="413" t="s">
        <v>90</v>
      </c>
      <c r="F392" s="413">
        <v>6360000</v>
      </c>
      <c r="G392" s="413">
        <v>12949540.310000001</v>
      </c>
      <c r="H392" s="413">
        <v>2</v>
      </c>
      <c r="I392" s="413"/>
      <c r="K392" s="331"/>
    </row>
    <row r="393" spans="2:11" x14ac:dyDescent="0.35">
      <c r="B393" s="413">
        <v>88</v>
      </c>
      <c r="C393" s="413" t="s">
        <v>63</v>
      </c>
      <c r="D393" s="413" t="s">
        <v>327</v>
      </c>
      <c r="E393" s="413" t="s">
        <v>327</v>
      </c>
      <c r="F393" s="413">
        <v>8480000</v>
      </c>
      <c r="G393" s="413">
        <v>8767292.9600000009</v>
      </c>
      <c r="H393" s="413">
        <v>1</v>
      </c>
      <c r="I393" s="413"/>
      <c r="K393" s="331"/>
    </row>
    <row r="394" spans="2:11" x14ac:dyDescent="0.35">
      <c r="B394" s="413">
        <v>88</v>
      </c>
      <c r="C394" s="413" t="s">
        <v>64</v>
      </c>
      <c r="D394" s="413" t="s">
        <v>64</v>
      </c>
      <c r="E394" s="413" t="s">
        <v>431</v>
      </c>
      <c r="F394" s="413">
        <v>8480000</v>
      </c>
      <c r="G394" s="413">
        <v>8767292.9600000009</v>
      </c>
      <c r="H394" s="413">
        <v>1</v>
      </c>
      <c r="I394" s="413"/>
      <c r="K394" s="419"/>
    </row>
    <row r="395" spans="2:11" x14ac:dyDescent="0.35">
      <c r="B395" s="413">
        <v>88</v>
      </c>
      <c r="C395" s="413" t="s">
        <v>64</v>
      </c>
      <c r="D395" s="413" t="s">
        <v>64</v>
      </c>
      <c r="E395" s="413" t="s">
        <v>433</v>
      </c>
      <c r="F395" s="413">
        <v>8480000</v>
      </c>
      <c r="G395" s="413">
        <v>8767292.9600000009</v>
      </c>
      <c r="H395" s="413">
        <v>1</v>
      </c>
      <c r="I395" s="413"/>
      <c r="K395" s="419"/>
    </row>
    <row r="396" spans="2:11" x14ac:dyDescent="0.35">
      <c r="B396" s="413">
        <v>88</v>
      </c>
      <c r="C396" s="413" t="s">
        <v>64</v>
      </c>
      <c r="D396" s="413" t="s">
        <v>64</v>
      </c>
      <c r="E396" s="413" t="s">
        <v>343</v>
      </c>
      <c r="F396" s="413">
        <v>8468000</v>
      </c>
      <c r="G396" s="413">
        <v>8767157.3599999994</v>
      </c>
      <c r="H396" s="413">
        <v>3</v>
      </c>
      <c r="I396" s="413"/>
      <c r="K396" s="419"/>
    </row>
    <row r="397" spans="2:11" x14ac:dyDescent="0.35">
      <c r="B397" s="413">
        <v>88</v>
      </c>
      <c r="C397" s="413" t="s">
        <v>64</v>
      </c>
      <c r="D397" s="413" t="s">
        <v>64</v>
      </c>
      <c r="E397" s="413" t="s">
        <v>341</v>
      </c>
      <c r="F397" s="413">
        <v>8408000</v>
      </c>
      <c r="G397" s="413">
        <v>8820083.6199999992</v>
      </c>
      <c r="H397" s="413">
        <v>1</v>
      </c>
      <c r="I397" s="413"/>
      <c r="K397" s="419"/>
    </row>
    <row r="398" spans="2:11" x14ac:dyDescent="0.35">
      <c r="B398" s="413">
        <v>88</v>
      </c>
      <c r="C398" s="413" t="s">
        <v>64</v>
      </c>
      <c r="D398" s="413" t="s">
        <v>64</v>
      </c>
      <c r="E398" s="413" t="s">
        <v>389</v>
      </c>
      <c r="F398" s="413">
        <v>8465000</v>
      </c>
      <c r="G398" s="413">
        <v>8767123.4600000009</v>
      </c>
      <c r="H398" s="413">
        <v>2</v>
      </c>
      <c r="I398" s="413"/>
      <c r="K398" s="419"/>
    </row>
    <row r="399" spans="2:11" x14ac:dyDescent="0.35">
      <c r="B399" s="413">
        <v>88</v>
      </c>
      <c r="C399" s="413" t="s">
        <v>64</v>
      </c>
      <c r="D399" s="413" t="s">
        <v>62</v>
      </c>
      <c r="E399" s="413" t="s">
        <v>62</v>
      </c>
      <c r="F399" s="413">
        <v>8459000</v>
      </c>
      <c r="G399" s="413">
        <v>8767055.6600000001</v>
      </c>
      <c r="H399" s="413">
        <v>2</v>
      </c>
      <c r="I399" s="413"/>
      <c r="K399" s="419"/>
    </row>
    <row r="400" spans="2:11" x14ac:dyDescent="0.35">
      <c r="B400" s="413">
        <v>88</v>
      </c>
      <c r="C400" s="413" t="s">
        <v>64</v>
      </c>
      <c r="D400" s="413" t="s">
        <v>62</v>
      </c>
      <c r="E400" s="413" t="s">
        <v>360</v>
      </c>
      <c r="F400" s="413">
        <v>8426000</v>
      </c>
      <c r="G400" s="413">
        <v>8766795.7599999998</v>
      </c>
      <c r="H400" s="413">
        <v>1</v>
      </c>
      <c r="I400" s="413"/>
      <c r="K400" s="419"/>
    </row>
    <row r="401" spans="2:11" x14ac:dyDescent="0.35">
      <c r="B401" s="413">
        <v>88</v>
      </c>
      <c r="C401" s="413" t="s">
        <v>64</v>
      </c>
      <c r="D401" s="413" t="s">
        <v>62</v>
      </c>
      <c r="E401" s="413" t="s">
        <v>497</v>
      </c>
      <c r="F401" s="413">
        <v>8480000</v>
      </c>
      <c r="G401" s="413">
        <v>8767292.9600000009</v>
      </c>
      <c r="H401" s="413">
        <v>1</v>
      </c>
      <c r="I401" s="413"/>
      <c r="K401" s="419"/>
    </row>
    <row r="402" spans="2:11" x14ac:dyDescent="0.35">
      <c r="B402" s="413">
        <v>88</v>
      </c>
      <c r="C402" s="413" t="s">
        <v>64</v>
      </c>
      <c r="D402" s="413" t="s">
        <v>62</v>
      </c>
      <c r="E402" s="413" t="s">
        <v>454</v>
      </c>
      <c r="F402" s="413">
        <v>8480000</v>
      </c>
      <c r="G402" s="413">
        <v>8767292.9600000009</v>
      </c>
      <c r="H402" s="413">
        <v>1</v>
      </c>
      <c r="I402" s="413"/>
      <c r="K402" s="419"/>
    </row>
    <row r="403" spans="2:11" x14ac:dyDescent="0.35">
      <c r="B403" s="413">
        <v>88</v>
      </c>
      <c r="C403" s="413" t="s">
        <v>64</v>
      </c>
      <c r="D403" s="413" t="s">
        <v>65</v>
      </c>
      <c r="E403" s="413" t="s">
        <v>108</v>
      </c>
      <c r="F403" s="413">
        <v>7617600</v>
      </c>
      <c r="G403" s="413">
        <v>10457663.464</v>
      </c>
      <c r="H403" s="413">
        <v>5</v>
      </c>
      <c r="I403" s="413"/>
      <c r="K403" s="419"/>
    </row>
    <row r="404" spans="2:11" x14ac:dyDescent="0.35">
      <c r="B404" s="413">
        <v>88</v>
      </c>
      <c r="C404" s="413" t="s">
        <v>64</v>
      </c>
      <c r="D404" s="413" t="s">
        <v>65</v>
      </c>
      <c r="E404" s="413" t="s">
        <v>498</v>
      </c>
      <c r="F404" s="413">
        <v>8480000</v>
      </c>
      <c r="G404" s="413">
        <v>8767292.9600000009</v>
      </c>
      <c r="H404" s="413">
        <v>1</v>
      </c>
      <c r="I404" s="413"/>
      <c r="K404" s="419"/>
    </row>
    <row r="405" spans="2:11" x14ac:dyDescent="0.35">
      <c r="B405" s="413">
        <v>88</v>
      </c>
      <c r="C405" s="413" t="s">
        <v>64</v>
      </c>
      <c r="D405" s="413" t="s">
        <v>87</v>
      </c>
      <c r="E405" s="413" t="s">
        <v>333</v>
      </c>
      <c r="F405" s="413">
        <v>6360000</v>
      </c>
      <c r="G405" s="413">
        <v>13102898.305</v>
      </c>
      <c r="H405" s="413">
        <v>2</v>
      </c>
      <c r="I405" s="413"/>
      <c r="K405" s="419"/>
    </row>
    <row r="406" spans="2:11" x14ac:dyDescent="0.35">
      <c r="B406" s="413">
        <v>88</v>
      </c>
      <c r="C406" s="413" t="s">
        <v>64</v>
      </c>
      <c r="D406" s="413" t="s">
        <v>79</v>
      </c>
      <c r="E406" s="413" t="s">
        <v>88</v>
      </c>
      <c r="F406" s="413">
        <v>8462000</v>
      </c>
      <c r="G406" s="413">
        <v>8767089.5600000005</v>
      </c>
      <c r="H406" s="413">
        <v>2</v>
      </c>
      <c r="I406" s="413"/>
      <c r="K406" s="419"/>
    </row>
    <row r="407" spans="2:11" x14ac:dyDescent="0.35">
      <c r="B407" s="413">
        <v>88</v>
      </c>
      <c r="C407" s="413" t="s">
        <v>64</v>
      </c>
      <c r="D407" s="413" t="s">
        <v>79</v>
      </c>
      <c r="E407" s="413" t="s">
        <v>334</v>
      </c>
      <c r="F407" s="413">
        <v>12720000</v>
      </c>
      <c r="G407" s="413">
        <v>13006886.720000001</v>
      </c>
      <c r="H407" s="413">
        <v>1</v>
      </c>
      <c r="I407" s="413"/>
      <c r="K407" s="419"/>
    </row>
    <row r="408" spans="2:11" x14ac:dyDescent="0.35">
      <c r="B408" s="413">
        <v>88</v>
      </c>
      <c r="C408" s="413" t="s">
        <v>64</v>
      </c>
      <c r="D408" s="413" t="s">
        <v>324</v>
      </c>
      <c r="E408" s="413" t="s">
        <v>324</v>
      </c>
      <c r="F408" s="413">
        <v>8462000</v>
      </c>
      <c r="G408" s="413">
        <v>8767089.5600000005</v>
      </c>
      <c r="H408" s="413">
        <v>1</v>
      </c>
      <c r="I408" s="413"/>
      <c r="K408" s="419"/>
    </row>
    <row r="409" spans="2:11" x14ac:dyDescent="0.35">
      <c r="B409" s="413">
        <v>88</v>
      </c>
      <c r="C409" s="413" t="s">
        <v>97</v>
      </c>
      <c r="D409" s="413" t="s">
        <v>99</v>
      </c>
      <c r="E409" s="413" t="s">
        <v>67</v>
      </c>
      <c r="F409" s="413">
        <v>8480000</v>
      </c>
      <c r="G409" s="413">
        <v>9107407.9900000002</v>
      </c>
      <c r="H409" s="413">
        <v>1</v>
      </c>
      <c r="I409" s="413"/>
      <c r="K409" s="419"/>
    </row>
    <row r="410" spans="2:11" x14ac:dyDescent="0.35">
      <c r="B410" s="413">
        <v>93</v>
      </c>
      <c r="C410" s="413" t="s">
        <v>95</v>
      </c>
      <c r="D410" s="413" t="s">
        <v>95</v>
      </c>
      <c r="E410" s="413" t="s">
        <v>470</v>
      </c>
      <c r="F410" s="413">
        <v>6408000</v>
      </c>
      <c r="G410" s="413">
        <v>24580000</v>
      </c>
      <c r="H410" s="413">
        <v>1</v>
      </c>
      <c r="I410" s="413"/>
      <c r="K410" s="419"/>
    </row>
    <row r="411" spans="2:11" x14ac:dyDescent="0.35">
      <c r="B411" s="413">
        <v>93</v>
      </c>
      <c r="C411" s="413" t="s">
        <v>95</v>
      </c>
      <c r="D411" s="413" t="s">
        <v>95</v>
      </c>
      <c r="E411" s="413" t="s">
        <v>457</v>
      </c>
      <c r="F411" s="413">
        <v>6446000</v>
      </c>
      <c r="G411" s="413">
        <v>33100000</v>
      </c>
      <c r="H411" s="413">
        <v>1</v>
      </c>
      <c r="I411" s="413"/>
      <c r="K411" s="419"/>
    </row>
    <row r="412" spans="2:11" x14ac:dyDescent="0.35">
      <c r="B412" s="413">
        <v>93</v>
      </c>
      <c r="C412" s="413" t="s">
        <v>95</v>
      </c>
      <c r="D412" s="413" t="s">
        <v>444</v>
      </c>
      <c r="E412" s="413" t="s">
        <v>445</v>
      </c>
      <c r="F412" s="413">
        <v>8444000</v>
      </c>
      <c r="G412" s="413">
        <v>21008515.23</v>
      </c>
      <c r="H412" s="413">
        <v>1</v>
      </c>
      <c r="I412" s="413"/>
      <c r="K412" s="419"/>
    </row>
    <row r="413" spans="2:11" x14ac:dyDescent="0.35">
      <c r="B413" s="413">
        <v>93</v>
      </c>
      <c r="C413" s="413" t="s">
        <v>95</v>
      </c>
      <c r="D413" s="413" t="s">
        <v>101</v>
      </c>
      <c r="E413" s="413" t="s">
        <v>72</v>
      </c>
      <c r="F413" s="413">
        <v>8257000</v>
      </c>
      <c r="G413" s="413">
        <v>23451500</v>
      </c>
      <c r="H413" s="413">
        <v>2</v>
      </c>
      <c r="I413" s="413"/>
      <c r="K413" s="419"/>
    </row>
    <row r="414" spans="2:11" x14ac:dyDescent="0.35">
      <c r="B414" s="413">
        <v>93</v>
      </c>
      <c r="C414" s="413" t="s">
        <v>95</v>
      </c>
      <c r="D414" s="413" t="s">
        <v>101</v>
      </c>
      <c r="E414" s="413" t="s">
        <v>372</v>
      </c>
      <c r="F414" s="413">
        <v>8390000</v>
      </c>
      <c r="G414" s="413">
        <v>21462872.399999999</v>
      </c>
      <c r="H414" s="413">
        <v>1</v>
      </c>
      <c r="I414" s="413"/>
      <c r="K414" s="419"/>
    </row>
    <row r="415" spans="2:11" x14ac:dyDescent="0.35">
      <c r="B415" s="413">
        <v>93</v>
      </c>
      <c r="C415" s="413" t="s">
        <v>95</v>
      </c>
      <c r="D415" s="413" t="s">
        <v>101</v>
      </c>
      <c r="E415" s="413" t="s">
        <v>104</v>
      </c>
      <c r="F415" s="413">
        <v>8444000</v>
      </c>
      <c r="G415" s="413">
        <v>17754000.010000002</v>
      </c>
      <c r="H415" s="413">
        <v>1</v>
      </c>
      <c r="I415" s="413"/>
      <c r="K415" s="419"/>
    </row>
    <row r="416" spans="2:11" x14ac:dyDescent="0.35">
      <c r="B416" s="413">
        <v>93</v>
      </c>
      <c r="C416" s="413" t="s">
        <v>11</v>
      </c>
      <c r="D416" s="413" t="s">
        <v>11</v>
      </c>
      <c r="E416" s="413" t="s">
        <v>95</v>
      </c>
      <c r="F416" s="413">
        <v>5872000</v>
      </c>
      <c r="G416" s="413">
        <v>26000000</v>
      </c>
      <c r="H416" s="413">
        <v>1</v>
      </c>
      <c r="I416" s="413"/>
      <c r="K416" s="419"/>
    </row>
    <row r="417" spans="2:11" x14ac:dyDescent="0.35">
      <c r="B417" s="413">
        <v>93</v>
      </c>
      <c r="C417" s="413" t="s">
        <v>11</v>
      </c>
      <c r="D417" s="413" t="s">
        <v>11</v>
      </c>
      <c r="E417" s="413" t="s">
        <v>566</v>
      </c>
      <c r="F417" s="413">
        <v>7671000</v>
      </c>
      <c r="G417" s="413">
        <v>22200000</v>
      </c>
      <c r="H417" s="413">
        <v>1</v>
      </c>
      <c r="I417" s="413"/>
      <c r="K417" s="419"/>
    </row>
    <row r="418" spans="2:11" x14ac:dyDescent="0.35">
      <c r="B418" s="413">
        <v>93</v>
      </c>
      <c r="C418" s="413" t="s">
        <v>11</v>
      </c>
      <c r="D418" s="413" t="s">
        <v>11</v>
      </c>
      <c r="E418" s="413" t="s">
        <v>376</v>
      </c>
      <c r="F418" s="413">
        <v>8092000</v>
      </c>
      <c r="G418" s="413">
        <v>34994439.659999996</v>
      </c>
      <c r="H418" s="413">
        <v>1</v>
      </c>
      <c r="I418" s="413"/>
      <c r="K418" s="419"/>
    </row>
    <row r="419" spans="2:11" x14ac:dyDescent="0.35">
      <c r="B419" s="413">
        <v>93</v>
      </c>
      <c r="C419" s="413" t="s">
        <v>11</v>
      </c>
      <c r="D419" s="413" t="s">
        <v>96</v>
      </c>
      <c r="E419" s="413" t="s">
        <v>342</v>
      </c>
      <c r="F419" s="413">
        <v>7556000</v>
      </c>
      <c r="G419" s="413">
        <v>21800000</v>
      </c>
      <c r="H419" s="413">
        <v>1</v>
      </c>
      <c r="I419" s="413"/>
      <c r="K419" s="419"/>
    </row>
    <row r="420" spans="2:11" x14ac:dyDescent="0.35">
      <c r="B420" s="413">
        <v>93</v>
      </c>
      <c r="C420" s="413" t="s">
        <v>11</v>
      </c>
      <c r="D420" s="413" t="s">
        <v>96</v>
      </c>
      <c r="E420" s="413" t="s">
        <v>447</v>
      </c>
      <c r="F420" s="413">
        <v>7977000</v>
      </c>
      <c r="G420" s="413">
        <v>32008982.260000002</v>
      </c>
      <c r="H420" s="413">
        <v>1</v>
      </c>
      <c r="I420" s="413"/>
      <c r="K420" s="419"/>
    </row>
    <row r="421" spans="2:11" x14ac:dyDescent="0.35">
      <c r="B421" s="413">
        <v>93</v>
      </c>
      <c r="C421" s="413" t="s">
        <v>11</v>
      </c>
      <c r="D421" s="413" t="s">
        <v>96</v>
      </c>
      <c r="E421" s="413" t="s">
        <v>471</v>
      </c>
      <c r="F421" s="413">
        <v>8444000</v>
      </c>
      <c r="G421" s="413">
        <v>21693375.82</v>
      </c>
      <c r="H421" s="413">
        <v>1</v>
      </c>
      <c r="I421" s="413"/>
      <c r="K421" s="419"/>
    </row>
    <row r="422" spans="2:11" x14ac:dyDescent="0.35">
      <c r="B422" s="413">
        <v>93</v>
      </c>
      <c r="C422" s="413" t="s">
        <v>11</v>
      </c>
      <c r="D422" s="413" t="s">
        <v>96</v>
      </c>
      <c r="E422" s="413" t="s">
        <v>402</v>
      </c>
      <c r="F422" s="413">
        <v>7977000</v>
      </c>
      <c r="G422" s="413">
        <v>32434205.145</v>
      </c>
      <c r="H422" s="413">
        <v>2</v>
      </c>
      <c r="I422" s="413"/>
      <c r="K422" s="419"/>
    </row>
    <row r="423" spans="2:11" x14ac:dyDescent="0.35">
      <c r="B423" s="413">
        <v>93</v>
      </c>
      <c r="C423" s="413" t="s">
        <v>11</v>
      </c>
      <c r="D423" s="413" t="s">
        <v>74</v>
      </c>
      <c r="E423" s="413" t="s">
        <v>500</v>
      </c>
      <c r="F423" s="413">
        <v>7977000</v>
      </c>
      <c r="G423" s="413">
        <v>26691647.030000001</v>
      </c>
      <c r="H423" s="413">
        <v>1</v>
      </c>
      <c r="I423" s="413"/>
      <c r="K423" s="419"/>
    </row>
    <row r="424" spans="2:11" x14ac:dyDescent="0.35">
      <c r="B424" s="413">
        <v>93</v>
      </c>
      <c r="C424" s="413" t="s">
        <v>11</v>
      </c>
      <c r="D424" s="413" t="s">
        <v>74</v>
      </c>
      <c r="E424" s="413" t="s">
        <v>563</v>
      </c>
      <c r="F424" s="413">
        <v>6752000</v>
      </c>
      <c r="G424" s="413">
        <v>22731928.149999999</v>
      </c>
      <c r="H424" s="413">
        <v>1</v>
      </c>
      <c r="I424" s="413"/>
      <c r="K424" s="419"/>
    </row>
    <row r="425" spans="2:11" x14ac:dyDescent="0.35">
      <c r="B425" s="413">
        <v>93</v>
      </c>
      <c r="C425" s="413" t="s">
        <v>11</v>
      </c>
      <c r="D425" s="413" t="s">
        <v>75</v>
      </c>
      <c r="E425" s="413" t="s">
        <v>75</v>
      </c>
      <c r="F425" s="413">
        <v>11288666.6666667</v>
      </c>
      <c r="G425" s="413">
        <v>16222637.189999999</v>
      </c>
      <c r="H425" s="413">
        <v>3</v>
      </c>
      <c r="I425" s="413"/>
      <c r="K425" s="419"/>
    </row>
    <row r="426" spans="2:11" x14ac:dyDescent="0.35">
      <c r="B426" s="413">
        <v>93</v>
      </c>
      <c r="C426" s="413" t="s">
        <v>11</v>
      </c>
      <c r="D426" s="413" t="s">
        <v>75</v>
      </c>
      <c r="E426" s="413" t="s">
        <v>538</v>
      </c>
      <c r="F426" s="413">
        <v>8450000</v>
      </c>
      <c r="G426" s="413">
        <v>18580000</v>
      </c>
      <c r="H426" s="413">
        <v>1</v>
      </c>
      <c r="I426" s="413"/>
      <c r="K426" s="419"/>
    </row>
    <row r="427" spans="2:11" x14ac:dyDescent="0.35">
      <c r="B427" s="413">
        <v>93</v>
      </c>
      <c r="C427" s="413" t="s">
        <v>11</v>
      </c>
      <c r="D427" s="413" t="s">
        <v>463</v>
      </c>
      <c r="E427" s="413" t="s">
        <v>539</v>
      </c>
      <c r="F427" s="413">
        <v>6523000</v>
      </c>
      <c r="G427" s="413">
        <v>22853808.82</v>
      </c>
      <c r="H427" s="413">
        <v>1</v>
      </c>
      <c r="I427" s="413"/>
      <c r="K427" s="419"/>
    </row>
    <row r="428" spans="2:11" x14ac:dyDescent="0.35">
      <c r="B428" s="413">
        <v>93</v>
      </c>
      <c r="C428" s="413" t="s">
        <v>11</v>
      </c>
      <c r="D428" s="413" t="s">
        <v>473</v>
      </c>
      <c r="E428" s="413" t="s">
        <v>73</v>
      </c>
      <c r="F428" s="413">
        <v>7881000</v>
      </c>
      <c r="G428" s="413">
        <v>34350000</v>
      </c>
      <c r="H428" s="413">
        <v>2</v>
      </c>
      <c r="I428" s="413"/>
      <c r="K428" s="419"/>
    </row>
    <row r="429" spans="2:11" x14ac:dyDescent="0.35">
      <c r="B429" s="413">
        <v>93</v>
      </c>
      <c r="C429" s="413" t="s">
        <v>11</v>
      </c>
      <c r="D429" s="413" t="s">
        <v>84</v>
      </c>
      <c r="E429" s="413" t="s">
        <v>91</v>
      </c>
      <c r="F429" s="413">
        <v>8366000</v>
      </c>
      <c r="G429" s="413">
        <v>20965000</v>
      </c>
      <c r="H429" s="413">
        <v>1</v>
      </c>
      <c r="I429" s="418"/>
      <c r="K429" s="419"/>
    </row>
    <row r="430" spans="2:11" x14ac:dyDescent="0.35">
      <c r="B430" s="413">
        <v>93</v>
      </c>
      <c r="C430" s="413" t="s">
        <v>11</v>
      </c>
      <c r="D430" s="413" t="s">
        <v>84</v>
      </c>
      <c r="E430" s="413" t="s">
        <v>307</v>
      </c>
      <c r="F430" s="413">
        <v>7556000</v>
      </c>
      <c r="G430" s="413">
        <v>9520000</v>
      </c>
      <c r="H430" s="413">
        <v>1</v>
      </c>
      <c r="I430" s="418"/>
      <c r="K430" s="419"/>
    </row>
    <row r="431" spans="2:11" x14ac:dyDescent="0.35">
      <c r="B431" s="413">
        <v>93</v>
      </c>
      <c r="C431" s="413" t="s">
        <v>11</v>
      </c>
      <c r="D431" s="413" t="s">
        <v>76</v>
      </c>
      <c r="E431" s="413" t="s">
        <v>76</v>
      </c>
      <c r="F431" s="413">
        <v>8480000</v>
      </c>
      <c r="G431" s="413">
        <v>8680000</v>
      </c>
      <c r="H431" s="413">
        <v>1</v>
      </c>
      <c r="I431" s="418"/>
      <c r="K431" s="419"/>
    </row>
    <row r="432" spans="2:11" x14ac:dyDescent="0.35">
      <c r="B432" s="413">
        <v>93</v>
      </c>
      <c r="C432" s="413" t="s">
        <v>11</v>
      </c>
      <c r="D432" s="413" t="s">
        <v>76</v>
      </c>
      <c r="E432" s="413" t="s">
        <v>394</v>
      </c>
      <c r="F432" s="413">
        <v>8456000</v>
      </c>
      <c r="G432" s="413">
        <v>8650000</v>
      </c>
      <c r="H432" s="413">
        <v>1</v>
      </c>
      <c r="I432" s="418"/>
      <c r="K432" s="419"/>
    </row>
    <row r="433" spans="2:11" x14ac:dyDescent="0.35">
      <c r="B433" s="413">
        <v>93</v>
      </c>
      <c r="C433" s="413" t="s">
        <v>12</v>
      </c>
      <c r="D433" s="413" t="s">
        <v>266</v>
      </c>
      <c r="E433" s="413" t="s">
        <v>481</v>
      </c>
      <c r="F433" s="413">
        <v>6360000</v>
      </c>
      <c r="G433" s="413">
        <v>7810000</v>
      </c>
      <c r="H433" s="413">
        <v>2</v>
      </c>
      <c r="I433" s="418"/>
      <c r="K433" s="419"/>
    </row>
    <row r="434" spans="2:11" x14ac:dyDescent="0.35">
      <c r="B434" s="413">
        <v>93</v>
      </c>
      <c r="C434" s="413" t="s">
        <v>12</v>
      </c>
      <c r="D434" s="413" t="s">
        <v>266</v>
      </c>
      <c r="E434" s="413" t="s">
        <v>493</v>
      </c>
      <c r="F434" s="413">
        <v>8462000</v>
      </c>
      <c r="G434" s="413">
        <v>19829920</v>
      </c>
      <c r="H434" s="413">
        <v>1</v>
      </c>
      <c r="I434" s="418"/>
      <c r="K434" s="419"/>
    </row>
    <row r="435" spans="2:11" x14ac:dyDescent="0.35">
      <c r="B435" s="413">
        <v>93</v>
      </c>
      <c r="C435" s="413" t="s">
        <v>63</v>
      </c>
      <c r="D435" s="413" t="s">
        <v>308</v>
      </c>
      <c r="E435" s="413" t="s">
        <v>308</v>
      </c>
      <c r="F435" s="413">
        <v>8360000</v>
      </c>
      <c r="G435" s="413">
        <v>21351312.960000001</v>
      </c>
      <c r="H435" s="413">
        <v>1</v>
      </c>
      <c r="I435" s="418"/>
      <c r="K435" s="419"/>
    </row>
    <row r="436" spans="2:11" x14ac:dyDescent="0.35">
      <c r="B436" s="413">
        <v>93</v>
      </c>
      <c r="C436" s="413" t="s">
        <v>63</v>
      </c>
      <c r="D436" s="413" t="s">
        <v>308</v>
      </c>
      <c r="E436" s="413" t="s">
        <v>494</v>
      </c>
      <c r="F436" s="413">
        <v>8480000</v>
      </c>
      <c r="G436" s="413">
        <v>8803436.5999999996</v>
      </c>
      <c r="H436" s="413">
        <v>1</v>
      </c>
      <c r="I436" s="418"/>
      <c r="K436" s="419"/>
    </row>
    <row r="437" spans="2:11" x14ac:dyDescent="0.35">
      <c r="B437" s="413">
        <v>93</v>
      </c>
      <c r="C437" s="413" t="s">
        <v>63</v>
      </c>
      <c r="D437" s="413" t="s">
        <v>78</v>
      </c>
      <c r="E437" s="413" t="s">
        <v>78</v>
      </c>
      <c r="F437" s="413">
        <v>8438000</v>
      </c>
      <c r="G437" s="413">
        <v>19402649.390000001</v>
      </c>
      <c r="H437" s="413">
        <v>1</v>
      </c>
      <c r="I437" s="418"/>
      <c r="K437" s="419"/>
    </row>
    <row r="438" spans="2:11" x14ac:dyDescent="0.35">
      <c r="B438" s="413">
        <v>93</v>
      </c>
      <c r="C438" s="413" t="s">
        <v>63</v>
      </c>
      <c r="D438" s="413" t="s">
        <v>327</v>
      </c>
      <c r="E438" s="413" t="s">
        <v>328</v>
      </c>
      <c r="F438" s="413">
        <v>8480000</v>
      </c>
      <c r="G438" s="413">
        <v>8780000</v>
      </c>
      <c r="H438" s="413">
        <v>1</v>
      </c>
      <c r="I438" s="418"/>
      <c r="K438" s="419"/>
    </row>
    <row r="439" spans="2:11" x14ac:dyDescent="0.35">
      <c r="B439" s="413">
        <v>93</v>
      </c>
      <c r="C439" s="413" t="s">
        <v>64</v>
      </c>
      <c r="D439" s="413" t="s">
        <v>64</v>
      </c>
      <c r="E439" s="413" t="s">
        <v>389</v>
      </c>
      <c r="F439" s="413">
        <v>7747000</v>
      </c>
      <c r="G439" s="413">
        <v>18409000</v>
      </c>
      <c r="H439" s="413">
        <v>1</v>
      </c>
      <c r="I439" s="418"/>
      <c r="K439" s="419"/>
    </row>
    <row r="440" spans="2:11" x14ac:dyDescent="0.35">
      <c r="B440" s="413">
        <v>93</v>
      </c>
      <c r="C440" s="413" t="s">
        <v>64</v>
      </c>
      <c r="D440" s="413" t="s">
        <v>62</v>
      </c>
      <c r="E440" s="413" t="s">
        <v>62</v>
      </c>
      <c r="F440" s="413">
        <v>6408000</v>
      </c>
      <c r="G440" s="413">
        <v>21572805.109999999</v>
      </c>
      <c r="H440" s="413">
        <v>1</v>
      </c>
      <c r="I440" s="418"/>
      <c r="K440" s="419"/>
    </row>
    <row r="441" spans="2:11" x14ac:dyDescent="0.35">
      <c r="B441" s="413">
        <v>93</v>
      </c>
      <c r="C441" s="413" t="s">
        <v>64</v>
      </c>
      <c r="D441" s="413" t="s">
        <v>62</v>
      </c>
      <c r="E441" s="413" t="s">
        <v>547</v>
      </c>
      <c r="F441" s="413">
        <v>8408000</v>
      </c>
      <c r="G441" s="413">
        <v>9004176.4000000004</v>
      </c>
      <c r="H441" s="413">
        <v>1</v>
      </c>
      <c r="I441" s="418"/>
      <c r="K441" s="419"/>
    </row>
    <row r="442" spans="2:11" x14ac:dyDescent="0.35">
      <c r="B442" s="413">
        <v>93</v>
      </c>
      <c r="C442" s="413" t="s">
        <v>64</v>
      </c>
      <c r="D442" s="413" t="s">
        <v>65</v>
      </c>
      <c r="E442" s="413" t="s">
        <v>108</v>
      </c>
      <c r="F442" s="413">
        <v>8480000</v>
      </c>
      <c r="G442" s="413">
        <v>8977333.3333333302</v>
      </c>
      <c r="H442" s="413">
        <v>3</v>
      </c>
      <c r="I442" s="418"/>
      <c r="K442" s="419"/>
    </row>
    <row r="443" spans="2:11" x14ac:dyDescent="0.35">
      <c r="B443" s="413">
        <v>93</v>
      </c>
      <c r="C443" s="413" t="s">
        <v>64</v>
      </c>
      <c r="D443" s="413" t="s">
        <v>65</v>
      </c>
      <c r="E443" s="413" t="s">
        <v>404</v>
      </c>
      <c r="F443" s="413">
        <v>8438000</v>
      </c>
      <c r="G443" s="413">
        <v>19832000</v>
      </c>
      <c r="H443" s="413">
        <v>1</v>
      </c>
      <c r="I443" s="418"/>
      <c r="K443" s="419"/>
    </row>
    <row r="444" spans="2:11" x14ac:dyDescent="0.35">
      <c r="B444" s="413">
        <v>93</v>
      </c>
      <c r="C444" s="413" t="s">
        <v>64</v>
      </c>
      <c r="D444" s="413" t="s">
        <v>324</v>
      </c>
      <c r="E444" s="413" t="s">
        <v>324</v>
      </c>
      <c r="F444" s="413">
        <v>8456000</v>
      </c>
      <c r="G444" s="413">
        <v>8723951.8300000001</v>
      </c>
      <c r="H444" s="413">
        <v>1</v>
      </c>
      <c r="I444" s="418"/>
      <c r="K444" s="419"/>
    </row>
    <row r="445" spans="2:11" x14ac:dyDescent="0.35">
      <c r="B445" s="413">
        <v>93</v>
      </c>
      <c r="C445" s="413" t="s">
        <v>64</v>
      </c>
      <c r="D445" s="413" t="s">
        <v>66</v>
      </c>
      <c r="E445" s="413" t="s">
        <v>316</v>
      </c>
      <c r="F445" s="413">
        <v>8283000</v>
      </c>
      <c r="G445" s="413">
        <v>17043000</v>
      </c>
      <c r="H445" s="413">
        <v>1</v>
      </c>
      <c r="I445" s="418"/>
      <c r="K445" s="419"/>
    </row>
    <row r="446" spans="2:11" x14ac:dyDescent="0.35">
      <c r="B446" s="413">
        <v>93</v>
      </c>
      <c r="C446" s="413" t="s">
        <v>64</v>
      </c>
      <c r="D446" s="413" t="s">
        <v>425</v>
      </c>
      <c r="E446" s="413" t="s">
        <v>425</v>
      </c>
      <c r="F446" s="413">
        <v>8432000</v>
      </c>
      <c r="G446" s="413">
        <v>8780000</v>
      </c>
      <c r="H446" s="413">
        <v>1</v>
      </c>
      <c r="I446" s="418"/>
      <c r="K446" s="419"/>
    </row>
    <row r="447" spans="2:11" x14ac:dyDescent="0.35">
      <c r="B447" s="413">
        <v>93</v>
      </c>
      <c r="C447" s="413" t="s">
        <v>97</v>
      </c>
      <c r="D447" s="413" t="s">
        <v>97</v>
      </c>
      <c r="E447" s="413" t="s">
        <v>97</v>
      </c>
      <c r="F447" s="413">
        <v>8402000</v>
      </c>
      <c r="G447" s="413">
        <v>22955000</v>
      </c>
      <c r="H447" s="413">
        <v>1</v>
      </c>
      <c r="I447" s="418"/>
      <c r="K447" s="419"/>
    </row>
    <row r="448" spans="2:11" x14ac:dyDescent="0.35">
      <c r="B448" s="413">
        <v>93</v>
      </c>
      <c r="C448" s="413" t="s">
        <v>97</v>
      </c>
      <c r="D448" s="413" t="s">
        <v>99</v>
      </c>
      <c r="E448" s="413" t="s">
        <v>106</v>
      </c>
      <c r="F448" s="413">
        <v>7217000</v>
      </c>
      <c r="G448" s="413">
        <v>27090000</v>
      </c>
      <c r="H448" s="413">
        <v>3</v>
      </c>
      <c r="I448" s="418"/>
      <c r="K448" s="419"/>
    </row>
    <row r="449" spans="2:11" x14ac:dyDescent="0.35">
      <c r="B449" s="413">
        <v>93</v>
      </c>
      <c r="C449" s="413" t="s">
        <v>97</v>
      </c>
      <c r="D449" s="413" t="s">
        <v>99</v>
      </c>
      <c r="E449" s="413" t="s">
        <v>67</v>
      </c>
      <c r="F449" s="413">
        <v>8480000</v>
      </c>
      <c r="G449" s="413">
        <v>8880000</v>
      </c>
      <c r="H449" s="413">
        <v>1</v>
      </c>
      <c r="I449" s="418"/>
      <c r="K449" s="419"/>
    </row>
    <row r="450" spans="2:11" x14ac:dyDescent="0.35">
      <c r="B450" s="413">
        <v>93</v>
      </c>
      <c r="C450" s="413" t="s">
        <v>97</v>
      </c>
      <c r="D450" s="413" t="s">
        <v>99</v>
      </c>
      <c r="E450" s="413" t="s">
        <v>68</v>
      </c>
      <c r="F450" s="413">
        <v>8408000</v>
      </c>
      <c r="G450" s="413">
        <v>19262050</v>
      </c>
      <c r="H450" s="413">
        <v>1</v>
      </c>
      <c r="I450" s="418"/>
      <c r="K450" s="419"/>
    </row>
    <row r="451" spans="2:11" x14ac:dyDescent="0.35">
      <c r="B451" s="413">
        <v>93</v>
      </c>
      <c r="C451" s="413" t="s">
        <v>97</v>
      </c>
      <c r="D451" s="413" t="s">
        <v>100</v>
      </c>
      <c r="E451" s="413" t="s">
        <v>100</v>
      </c>
      <c r="F451" s="413">
        <v>8390000</v>
      </c>
      <c r="G451" s="413">
        <v>17650000</v>
      </c>
      <c r="H451" s="413">
        <v>1</v>
      </c>
      <c r="I451" s="418"/>
      <c r="K451" s="419"/>
    </row>
    <row r="452" spans="2:11" x14ac:dyDescent="0.35">
      <c r="B452" s="413">
        <v>94</v>
      </c>
      <c r="C452" s="413" t="s">
        <v>95</v>
      </c>
      <c r="D452" s="413" t="s">
        <v>101</v>
      </c>
      <c r="E452" s="413" t="s">
        <v>476</v>
      </c>
      <c r="F452" s="413">
        <v>8480000</v>
      </c>
      <c r="G452" s="413">
        <v>9009329.8699999992</v>
      </c>
      <c r="H452" s="413">
        <v>2</v>
      </c>
      <c r="I452" s="418"/>
      <c r="K452" s="419"/>
    </row>
    <row r="453" spans="2:11" x14ac:dyDescent="0.35">
      <c r="B453" s="413">
        <v>94</v>
      </c>
      <c r="C453" s="413" t="s">
        <v>95</v>
      </c>
      <c r="D453" s="413" t="s">
        <v>101</v>
      </c>
      <c r="E453" s="413" t="s">
        <v>372</v>
      </c>
      <c r="F453" s="413">
        <v>8480000</v>
      </c>
      <c r="G453" s="413">
        <v>8728684.4800000004</v>
      </c>
      <c r="H453" s="413">
        <v>1</v>
      </c>
      <c r="I453" s="418"/>
      <c r="K453" s="419"/>
    </row>
    <row r="454" spans="2:11" x14ac:dyDescent="0.35">
      <c r="B454" s="413">
        <v>94</v>
      </c>
      <c r="C454" s="413" t="s">
        <v>63</v>
      </c>
      <c r="D454" s="413" t="s">
        <v>306</v>
      </c>
      <c r="E454" s="413" t="s">
        <v>306</v>
      </c>
      <c r="F454" s="413">
        <v>8400500</v>
      </c>
      <c r="G454" s="413">
        <v>8728684.4800000004</v>
      </c>
      <c r="H454" s="413">
        <v>2</v>
      </c>
      <c r="I454" s="418"/>
      <c r="K454" s="419"/>
    </row>
    <row r="455" spans="2:11" x14ac:dyDescent="0.35">
      <c r="B455" s="413">
        <v>94</v>
      </c>
      <c r="C455" s="413" t="s">
        <v>63</v>
      </c>
      <c r="D455" s="413" t="s">
        <v>306</v>
      </c>
      <c r="E455" s="413" t="s">
        <v>449</v>
      </c>
      <c r="F455" s="413">
        <v>8480000</v>
      </c>
      <c r="G455" s="413">
        <v>8728684.4800000004</v>
      </c>
      <c r="H455" s="413">
        <v>2</v>
      </c>
      <c r="I455" s="418"/>
      <c r="K455" s="419"/>
    </row>
    <row r="456" spans="2:11" x14ac:dyDescent="0.35">
      <c r="B456" s="413">
        <v>94</v>
      </c>
      <c r="C456" s="413" t="s">
        <v>63</v>
      </c>
      <c r="D456" s="413" t="s">
        <v>306</v>
      </c>
      <c r="E456" s="413" t="s">
        <v>80</v>
      </c>
      <c r="F456" s="413">
        <v>8423000</v>
      </c>
      <c r="G456" s="413">
        <v>8728684.4800000004</v>
      </c>
      <c r="H456" s="413">
        <v>2</v>
      </c>
      <c r="I456" s="418"/>
      <c r="K456" s="419"/>
    </row>
    <row r="457" spans="2:11" x14ac:dyDescent="0.35">
      <c r="B457" s="413">
        <v>101</v>
      </c>
      <c r="C457" s="413" t="s">
        <v>13</v>
      </c>
      <c r="D457" s="413" t="s">
        <v>98</v>
      </c>
      <c r="E457" s="413" t="s">
        <v>315</v>
      </c>
      <c r="F457" s="413">
        <v>8477000</v>
      </c>
      <c r="G457" s="413">
        <v>9102000</v>
      </c>
      <c r="H457" s="413">
        <v>2</v>
      </c>
      <c r="I457" s="418"/>
      <c r="K457" s="419"/>
    </row>
    <row r="458" spans="2:11" x14ac:dyDescent="0.35">
      <c r="B458" s="413">
        <v>101</v>
      </c>
      <c r="C458" s="413" t="s">
        <v>97</v>
      </c>
      <c r="D458" s="413" t="s">
        <v>99</v>
      </c>
      <c r="E458" s="413" t="s">
        <v>106</v>
      </c>
      <c r="F458" s="413">
        <v>8480000</v>
      </c>
      <c r="G458" s="413">
        <v>8577000</v>
      </c>
      <c r="H458" s="413">
        <v>1</v>
      </c>
      <c r="I458" s="418"/>
      <c r="K458" s="419"/>
    </row>
    <row r="459" spans="2:11" x14ac:dyDescent="0.35">
      <c r="B459" s="413">
        <v>105</v>
      </c>
      <c r="C459" s="413" t="s">
        <v>11</v>
      </c>
      <c r="D459" s="413" t="s">
        <v>377</v>
      </c>
      <c r="E459" s="413" t="s">
        <v>385</v>
      </c>
      <c r="F459" s="413">
        <v>8444000</v>
      </c>
      <c r="G459" s="413">
        <v>8621000</v>
      </c>
      <c r="H459" s="413">
        <v>1</v>
      </c>
      <c r="I459" s="418"/>
      <c r="K459" s="419"/>
    </row>
    <row r="460" spans="2:11" x14ac:dyDescent="0.35">
      <c r="B460" s="413">
        <v>105</v>
      </c>
      <c r="C460" s="413" t="s">
        <v>11</v>
      </c>
      <c r="D460" s="413" t="s">
        <v>76</v>
      </c>
      <c r="E460" s="413" t="s">
        <v>76</v>
      </c>
      <c r="F460" s="413">
        <v>8414000</v>
      </c>
      <c r="G460" s="413">
        <v>8668345.9600000009</v>
      </c>
      <c r="H460" s="413">
        <v>3</v>
      </c>
      <c r="I460" s="418"/>
      <c r="K460" s="419"/>
    </row>
    <row r="461" spans="2:11" x14ac:dyDescent="0.35">
      <c r="B461" s="413">
        <v>105</v>
      </c>
      <c r="C461" s="413" t="s">
        <v>11</v>
      </c>
      <c r="D461" s="413" t="s">
        <v>76</v>
      </c>
      <c r="E461" s="413" t="s">
        <v>105</v>
      </c>
      <c r="F461" s="413">
        <v>8480000</v>
      </c>
      <c r="G461" s="413">
        <v>8668345.9600000009</v>
      </c>
      <c r="H461" s="413">
        <v>1</v>
      </c>
      <c r="I461" s="418"/>
      <c r="K461" s="419"/>
    </row>
    <row r="462" spans="2:11" x14ac:dyDescent="0.35">
      <c r="B462" s="413">
        <v>105</v>
      </c>
      <c r="C462" s="413" t="s">
        <v>11</v>
      </c>
      <c r="D462" s="413" t="s">
        <v>76</v>
      </c>
      <c r="E462" s="413" t="s">
        <v>393</v>
      </c>
      <c r="F462" s="413">
        <v>8480000</v>
      </c>
      <c r="G462" s="413">
        <v>8668345.9600000009</v>
      </c>
      <c r="H462" s="413">
        <v>1</v>
      </c>
      <c r="I462" s="418"/>
      <c r="K462" s="419"/>
    </row>
    <row r="463" spans="2:11" x14ac:dyDescent="0.35">
      <c r="B463" s="413">
        <v>105</v>
      </c>
      <c r="C463" s="413" t="s">
        <v>11</v>
      </c>
      <c r="D463" s="413" t="s">
        <v>76</v>
      </c>
      <c r="E463" s="413" t="s">
        <v>394</v>
      </c>
      <c r="F463" s="413">
        <v>8480000</v>
      </c>
      <c r="G463" s="413">
        <v>8668345.9600000009</v>
      </c>
      <c r="H463" s="413">
        <v>1</v>
      </c>
      <c r="I463" s="418"/>
      <c r="K463" s="419"/>
    </row>
    <row r="464" spans="2:11" x14ac:dyDescent="0.35">
      <c r="B464" s="413">
        <v>105</v>
      </c>
      <c r="C464" s="413" t="s">
        <v>64</v>
      </c>
      <c r="D464" s="413" t="s">
        <v>62</v>
      </c>
      <c r="E464" s="413" t="s">
        <v>62</v>
      </c>
      <c r="F464" s="413">
        <v>8480000</v>
      </c>
      <c r="G464" s="413">
        <v>8480000</v>
      </c>
      <c r="H464" s="413">
        <v>1</v>
      </c>
      <c r="I464" s="418"/>
      <c r="K464" s="419"/>
    </row>
    <row r="465" spans="2:11" x14ac:dyDescent="0.35">
      <c r="B465" s="413">
        <v>105</v>
      </c>
      <c r="C465" s="413" t="s">
        <v>64</v>
      </c>
      <c r="D465" s="413" t="s">
        <v>62</v>
      </c>
      <c r="E465" s="413" t="s">
        <v>409</v>
      </c>
      <c r="F465" s="413">
        <v>8414000</v>
      </c>
      <c r="G465" s="413">
        <v>8621000</v>
      </c>
      <c r="H465" s="413">
        <v>1</v>
      </c>
      <c r="I465" s="418"/>
      <c r="K465" s="419"/>
    </row>
    <row r="466" spans="2:11" x14ac:dyDescent="0.35">
      <c r="B466" s="413">
        <v>105</v>
      </c>
      <c r="C466" s="413" t="s">
        <v>64</v>
      </c>
      <c r="D466" s="413" t="s">
        <v>87</v>
      </c>
      <c r="E466" s="413" t="s">
        <v>419</v>
      </c>
      <c r="F466" s="413">
        <v>8480000</v>
      </c>
      <c r="G466" s="413">
        <v>8480000</v>
      </c>
      <c r="H466" s="413">
        <v>1</v>
      </c>
      <c r="I466" s="418"/>
      <c r="K466" s="419"/>
    </row>
    <row r="467" spans="2:11" x14ac:dyDescent="0.35">
      <c r="B467" s="413">
        <v>105</v>
      </c>
      <c r="C467" s="413" t="s">
        <v>64</v>
      </c>
      <c r="D467" s="413" t="s">
        <v>79</v>
      </c>
      <c r="E467" s="413" t="s">
        <v>356</v>
      </c>
      <c r="F467" s="413">
        <v>8480000</v>
      </c>
      <c r="G467" s="413">
        <v>8480000</v>
      </c>
      <c r="H467" s="413">
        <v>1</v>
      </c>
      <c r="I467" s="418"/>
      <c r="K467" s="419"/>
    </row>
    <row r="468" spans="2:11" x14ac:dyDescent="0.35">
      <c r="B468" s="413">
        <v>110</v>
      </c>
      <c r="C468" s="413" t="s">
        <v>11</v>
      </c>
      <c r="D468" s="413" t="s">
        <v>310</v>
      </c>
      <c r="E468" s="413" t="s">
        <v>310</v>
      </c>
      <c r="F468" s="413">
        <v>12720000</v>
      </c>
      <c r="G468" s="413">
        <v>13236000</v>
      </c>
      <c r="H468" s="413">
        <v>1</v>
      </c>
      <c r="I468" s="418"/>
      <c r="K468" s="419"/>
    </row>
    <row r="469" spans="2:11" x14ac:dyDescent="0.35">
      <c r="B469" s="413">
        <v>110</v>
      </c>
      <c r="C469" s="413" t="s">
        <v>63</v>
      </c>
      <c r="D469" s="413" t="s">
        <v>308</v>
      </c>
      <c r="E469" s="413" t="s">
        <v>308</v>
      </c>
      <c r="F469" s="413">
        <v>8438000</v>
      </c>
      <c r="G469" s="413">
        <v>8850001.9100000001</v>
      </c>
      <c r="H469" s="413">
        <v>1</v>
      </c>
      <c r="I469" s="418"/>
      <c r="K469" s="419"/>
    </row>
    <row r="470" spans="2:11" x14ac:dyDescent="0.35">
      <c r="B470" s="413">
        <v>110</v>
      </c>
      <c r="C470" s="413" t="s">
        <v>63</v>
      </c>
      <c r="D470" s="413" t="s">
        <v>306</v>
      </c>
      <c r="E470" s="413" t="s">
        <v>80</v>
      </c>
      <c r="F470" s="413">
        <v>8450000</v>
      </c>
      <c r="G470" s="413">
        <v>8828000</v>
      </c>
      <c r="H470" s="413">
        <v>1</v>
      </c>
      <c r="I470" s="418"/>
      <c r="K470" s="419"/>
    </row>
    <row r="471" spans="2:11" x14ac:dyDescent="0.35">
      <c r="B471" s="413">
        <v>110</v>
      </c>
      <c r="C471" s="413" t="s">
        <v>63</v>
      </c>
      <c r="D471" s="413" t="s">
        <v>306</v>
      </c>
      <c r="E471" s="413" t="s">
        <v>565</v>
      </c>
      <c r="F471" s="413">
        <v>7939000</v>
      </c>
      <c r="G471" s="413">
        <v>8850001.9100000001</v>
      </c>
      <c r="H471" s="413">
        <v>1</v>
      </c>
      <c r="I471" s="418"/>
      <c r="K471" s="419"/>
    </row>
    <row r="472" spans="2:11" x14ac:dyDescent="0.35">
      <c r="B472" s="413">
        <v>110</v>
      </c>
      <c r="C472" s="413" t="s">
        <v>64</v>
      </c>
      <c r="D472" s="413" t="s">
        <v>64</v>
      </c>
      <c r="E472" s="413" t="s">
        <v>433</v>
      </c>
      <c r="F472" s="413">
        <v>8450000</v>
      </c>
      <c r="G472" s="413">
        <v>8861849</v>
      </c>
      <c r="H472" s="413">
        <v>1</v>
      </c>
      <c r="I472" s="418"/>
      <c r="K472" s="419"/>
    </row>
    <row r="473" spans="2:11" x14ac:dyDescent="0.35">
      <c r="B473" s="413">
        <v>110</v>
      </c>
      <c r="C473" s="413" t="s">
        <v>64</v>
      </c>
      <c r="D473" s="413" t="s">
        <v>62</v>
      </c>
      <c r="E473" s="413" t="s">
        <v>454</v>
      </c>
      <c r="F473" s="413">
        <v>11445000</v>
      </c>
      <c r="G473" s="413">
        <v>11642200</v>
      </c>
      <c r="H473" s="413">
        <v>1</v>
      </c>
      <c r="I473" s="418"/>
      <c r="K473" s="419"/>
    </row>
    <row r="474" spans="2:11" x14ac:dyDescent="0.35">
      <c r="B474" s="413">
        <v>116</v>
      </c>
      <c r="C474" s="413" t="s">
        <v>12</v>
      </c>
      <c r="D474" s="413" t="s">
        <v>266</v>
      </c>
      <c r="E474" s="413" t="s">
        <v>493</v>
      </c>
      <c r="F474" s="413">
        <v>8456000</v>
      </c>
      <c r="G474" s="413">
        <v>8628776</v>
      </c>
      <c r="H474" s="413">
        <v>1</v>
      </c>
      <c r="I474" s="418"/>
      <c r="K474" s="419"/>
    </row>
    <row r="475" spans="2:11" x14ac:dyDescent="0.35">
      <c r="B475" s="413">
        <v>116</v>
      </c>
      <c r="C475" s="413" t="s">
        <v>63</v>
      </c>
      <c r="D475" s="413" t="s">
        <v>78</v>
      </c>
      <c r="E475" s="413" t="s">
        <v>448</v>
      </c>
      <c r="F475" s="413">
        <v>8450000</v>
      </c>
      <c r="G475" s="413">
        <v>8628776</v>
      </c>
      <c r="H475" s="413">
        <v>1</v>
      </c>
      <c r="I475" s="418"/>
      <c r="K475" s="419"/>
    </row>
    <row r="476" spans="2:11" x14ac:dyDescent="0.35">
      <c r="B476" s="413">
        <v>117</v>
      </c>
      <c r="C476" s="413" t="s">
        <v>95</v>
      </c>
      <c r="D476" s="413" t="s">
        <v>444</v>
      </c>
      <c r="E476" s="413" t="s">
        <v>445</v>
      </c>
      <c r="F476" s="413">
        <v>8480000</v>
      </c>
      <c r="G476" s="413">
        <v>8668000</v>
      </c>
      <c r="H476" s="413">
        <v>1</v>
      </c>
      <c r="I476" s="418"/>
      <c r="K476" s="419"/>
    </row>
    <row r="477" spans="2:11" x14ac:dyDescent="0.35">
      <c r="B477" s="413">
        <v>117</v>
      </c>
      <c r="C477" s="413" t="s">
        <v>95</v>
      </c>
      <c r="D477" s="413" t="s">
        <v>423</v>
      </c>
      <c r="E477" s="413" t="s">
        <v>330</v>
      </c>
      <c r="F477" s="413">
        <v>8446000</v>
      </c>
      <c r="G477" s="413">
        <v>8649890.0800000001</v>
      </c>
      <c r="H477" s="413">
        <v>1</v>
      </c>
      <c r="I477" s="418"/>
      <c r="K477" s="419"/>
    </row>
    <row r="478" spans="2:11" x14ac:dyDescent="0.35">
      <c r="B478" s="413">
        <v>117</v>
      </c>
      <c r="C478" s="413" t="s">
        <v>11</v>
      </c>
      <c r="D478" s="413" t="s">
        <v>11</v>
      </c>
      <c r="E478" s="413" t="s">
        <v>567</v>
      </c>
      <c r="F478" s="413">
        <v>8480000</v>
      </c>
      <c r="G478" s="413">
        <v>8668000</v>
      </c>
      <c r="H478" s="413">
        <v>1</v>
      </c>
      <c r="I478" s="418"/>
      <c r="K478" s="419"/>
    </row>
    <row r="479" spans="2:11" x14ac:dyDescent="0.35">
      <c r="B479" s="413">
        <v>117</v>
      </c>
      <c r="C479" s="413" t="s">
        <v>11</v>
      </c>
      <c r="D479" s="413" t="s">
        <v>11</v>
      </c>
      <c r="E479" s="413" t="s">
        <v>73</v>
      </c>
      <c r="F479" s="413">
        <v>8444000</v>
      </c>
      <c r="G479" s="413">
        <v>8668345</v>
      </c>
      <c r="H479" s="413">
        <v>1</v>
      </c>
      <c r="I479" s="418"/>
      <c r="K479" s="419"/>
    </row>
    <row r="480" spans="2:11" x14ac:dyDescent="0.35">
      <c r="B480" s="413">
        <v>117</v>
      </c>
      <c r="C480" s="413" t="s">
        <v>11</v>
      </c>
      <c r="D480" s="413" t="s">
        <v>96</v>
      </c>
      <c r="E480" s="413" t="s">
        <v>499</v>
      </c>
      <c r="F480" s="413">
        <v>9883333.3333333302</v>
      </c>
      <c r="G480" s="413">
        <v>10110462</v>
      </c>
      <c r="H480" s="413">
        <v>3</v>
      </c>
      <c r="I480" s="418"/>
      <c r="K480" s="419"/>
    </row>
    <row r="481" spans="2:11" x14ac:dyDescent="0.35">
      <c r="B481" s="413">
        <v>117</v>
      </c>
      <c r="C481" s="413" t="s">
        <v>11</v>
      </c>
      <c r="D481" s="413" t="s">
        <v>96</v>
      </c>
      <c r="E481" s="413" t="s">
        <v>402</v>
      </c>
      <c r="F481" s="413">
        <v>8321000</v>
      </c>
      <c r="G481" s="413">
        <v>8668000</v>
      </c>
      <c r="H481" s="413">
        <v>1</v>
      </c>
      <c r="I481" s="418"/>
      <c r="K481" s="419"/>
    </row>
    <row r="482" spans="2:11" x14ac:dyDescent="0.35">
      <c r="B482" s="413">
        <v>117</v>
      </c>
      <c r="C482" s="413" t="s">
        <v>11</v>
      </c>
      <c r="D482" s="413" t="s">
        <v>74</v>
      </c>
      <c r="E482" s="413" t="s">
        <v>563</v>
      </c>
      <c r="F482" s="413">
        <v>8480000</v>
      </c>
      <c r="G482" s="413">
        <v>8668000</v>
      </c>
      <c r="H482" s="413">
        <v>1</v>
      </c>
      <c r="I482" s="418"/>
      <c r="K482" s="419"/>
    </row>
    <row r="483" spans="2:11" x14ac:dyDescent="0.35">
      <c r="B483" s="413">
        <v>117</v>
      </c>
      <c r="C483" s="413" t="s">
        <v>11</v>
      </c>
      <c r="D483" s="413" t="s">
        <v>74</v>
      </c>
      <c r="E483" s="413" t="s">
        <v>346</v>
      </c>
      <c r="F483" s="413">
        <v>8147000</v>
      </c>
      <c r="G483" s="413">
        <v>8668172.5</v>
      </c>
      <c r="H483" s="413">
        <v>2</v>
      </c>
      <c r="I483" s="418"/>
      <c r="K483" s="419"/>
    </row>
    <row r="484" spans="2:11" x14ac:dyDescent="0.35">
      <c r="B484" s="413">
        <v>117</v>
      </c>
      <c r="C484" s="413" t="s">
        <v>11</v>
      </c>
      <c r="D484" s="413" t="s">
        <v>74</v>
      </c>
      <c r="E484" s="413" t="s">
        <v>507</v>
      </c>
      <c r="F484" s="413">
        <v>8480000</v>
      </c>
      <c r="G484" s="413">
        <v>8668000</v>
      </c>
      <c r="H484" s="413">
        <v>1</v>
      </c>
      <c r="I484" s="418"/>
      <c r="K484" s="419"/>
    </row>
    <row r="485" spans="2:11" x14ac:dyDescent="0.35">
      <c r="B485" s="413">
        <v>117</v>
      </c>
      <c r="C485" s="413" t="s">
        <v>11</v>
      </c>
      <c r="D485" s="413" t="s">
        <v>338</v>
      </c>
      <c r="E485" s="413" t="s">
        <v>338</v>
      </c>
      <c r="F485" s="413">
        <v>8480000</v>
      </c>
      <c r="G485" s="413">
        <v>8668000</v>
      </c>
      <c r="H485" s="413">
        <v>1</v>
      </c>
      <c r="I485" s="418"/>
      <c r="K485" s="419"/>
    </row>
    <row r="486" spans="2:11" x14ac:dyDescent="0.35">
      <c r="B486" s="413">
        <v>117</v>
      </c>
      <c r="C486" s="413" t="s">
        <v>11</v>
      </c>
      <c r="D486" s="413" t="s">
        <v>338</v>
      </c>
      <c r="E486" s="413" t="s">
        <v>509</v>
      </c>
      <c r="F486" s="413">
        <v>8480000</v>
      </c>
      <c r="G486" s="413">
        <v>8668000</v>
      </c>
      <c r="H486" s="413">
        <v>1</v>
      </c>
      <c r="I486" s="418"/>
      <c r="K486" s="419"/>
    </row>
    <row r="487" spans="2:11" x14ac:dyDescent="0.35">
      <c r="B487" s="413">
        <v>117</v>
      </c>
      <c r="C487" s="413" t="s">
        <v>11</v>
      </c>
      <c r="D487" s="413" t="s">
        <v>377</v>
      </c>
      <c r="E487" s="413" t="s">
        <v>545</v>
      </c>
      <c r="F487" s="413">
        <v>8474000</v>
      </c>
      <c r="G487" s="413">
        <v>8668000</v>
      </c>
      <c r="H487" s="413">
        <v>1</v>
      </c>
      <c r="I487" s="418"/>
      <c r="K487" s="419"/>
    </row>
    <row r="488" spans="2:11" x14ac:dyDescent="0.35">
      <c r="B488" s="413">
        <v>117</v>
      </c>
      <c r="C488" s="413" t="s">
        <v>11</v>
      </c>
      <c r="D488" s="413" t="s">
        <v>75</v>
      </c>
      <c r="E488" s="413" t="s">
        <v>339</v>
      </c>
      <c r="F488" s="413">
        <v>10585000</v>
      </c>
      <c r="G488" s="413">
        <v>10824701.369999999</v>
      </c>
      <c r="H488" s="413">
        <v>2</v>
      </c>
      <c r="I488" s="418"/>
      <c r="K488" s="419"/>
    </row>
    <row r="489" spans="2:11" x14ac:dyDescent="0.35">
      <c r="B489" s="413">
        <v>117</v>
      </c>
      <c r="C489" s="413" t="s">
        <v>11</v>
      </c>
      <c r="D489" s="413" t="s">
        <v>75</v>
      </c>
      <c r="E489" s="413" t="s">
        <v>568</v>
      </c>
      <c r="F489" s="413">
        <v>8480000</v>
      </c>
      <c r="G489" s="413">
        <v>8668000</v>
      </c>
      <c r="H489" s="413">
        <v>1</v>
      </c>
      <c r="I489" s="418"/>
      <c r="K489" s="419"/>
    </row>
    <row r="490" spans="2:11" x14ac:dyDescent="0.35">
      <c r="B490" s="413">
        <v>117</v>
      </c>
      <c r="C490" s="413" t="s">
        <v>11</v>
      </c>
      <c r="D490" s="413" t="s">
        <v>463</v>
      </c>
      <c r="E490" s="413" t="s">
        <v>508</v>
      </c>
      <c r="F490" s="413">
        <v>8480000</v>
      </c>
      <c r="G490" s="413">
        <v>8668000</v>
      </c>
      <c r="H490" s="413">
        <v>1</v>
      </c>
      <c r="I490" s="418"/>
      <c r="K490" s="419"/>
    </row>
    <row r="491" spans="2:11" x14ac:dyDescent="0.35">
      <c r="B491" s="413">
        <v>117</v>
      </c>
      <c r="C491" s="413" t="s">
        <v>11</v>
      </c>
      <c r="D491" s="413" t="s">
        <v>473</v>
      </c>
      <c r="E491" s="413" t="s">
        <v>372</v>
      </c>
      <c r="F491" s="413">
        <v>8480000</v>
      </c>
      <c r="G491" s="413">
        <v>8668000</v>
      </c>
      <c r="H491" s="413">
        <v>1</v>
      </c>
      <c r="I491" s="418"/>
      <c r="K491" s="419"/>
    </row>
    <row r="492" spans="2:11" x14ac:dyDescent="0.35">
      <c r="B492" s="413">
        <v>117</v>
      </c>
      <c r="C492" s="413" t="s">
        <v>11</v>
      </c>
      <c r="D492" s="413" t="s">
        <v>323</v>
      </c>
      <c r="E492" s="413" t="s">
        <v>323</v>
      </c>
      <c r="F492" s="413">
        <v>8390000</v>
      </c>
      <c r="G492" s="413">
        <v>8645000</v>
      </c>
      <c r="H492" s="413">
        <v>2</v>
      </c>
      <c r="I492" s="418"/>
      <c r="K492" s="419"/>
    </row>
    <row r="493" spans="2:11" x14ac:dyDescent="0.35">
      <c r="B493" s="413">
        <v>117</v>
      </c>
      <c r="C493" s="413" t="s">
        <v>11</v>
      </c>
      <c r="D493" s="413" t="s">
        <v>84</v>
      </c>
      <c r="E493" s="413" t="s">
        <v>85</v>
      </c>
      <c r="F493" s="413">
        <v>8480000</v>
      </c>
      <c r="G493" s="413">
        <v>8668000</v>
      </c>
      <c r="H493" s="413">
        <v>1</v>
      </c>
      <c r="I493" s="418"/>
      <c r="K493" s="419"/>
    </row>
    <row r="494" spans="2:11" x14ac:dyDescent="0.35">
      <c r="B494" s="413">
        <v>117</v>
      </c>
      <c r="C494" s="413" t="s">
        <v>11</v>
      </c>
      <c r="D494" s="413" t="s">
        <v>84</v>
      </c>
      <c r="E494" s="413" t="s">
        <v>392</v>
      </c>
      <c r="F494" s="413">
        <v>8480000</v>
      </c>
      <c r="G494" s="413">
        <v>8668345</v>
      </c>
      <c r="H494" s="413">
        <v>1</v>
      </c>
      <c r="I494" s="418"/>
      <c r="K494" s="419"/>
    </row>
    <row r="495" spans="2:11" x14ac:dyDescent="0.35">
      <c r="B495" s="413">
        <v>117</v>
      </c>
      <c r="C495" s="413" t="s">
        <v>11</v>
      </c>
      <c r="D495" s="413" t="s">
        <v>84</v>
      </c>
      <c r="E495" s="413" t="s">
        <v>94</v>
      </c>
      <c r="F495" s="413">
        <v>8381500</v>
      </c>
      <c r="G495" s="413">
        <v>8668000</v>
      </c>
      <c r="H495" s="413">
        <v>2</v>
      </c>
      <c r="I495" s="418"/>
      <c r="K495" s="419"/>
    </row>
    <row r="496" spans="2:11" x14ac:dyDescent="0.35">
      <c r="B496" s="413">
        <v>117</v>
      </c>
      <c r="C496" s="413" t="s">
        <v>11</v>
      </c>
      <c r="D496" s="413" t="s">
        <v>76</v>
      </c>
      <c r="E496" s="413" t="s">
        <v>424</v>
      </c>
      <c r="F496" s="413">
        <v>8480000</v>
      </c>
      <c r="G496" s="413">
        <v>8668000</v>
      </c>
      <c r="H496" s="413">
        <v>1</v>
      </c>
      <c r="I496" s="418"/>
      <c r="K496" s="419"/>
    </row>
    <row r="497" spans="2:11" x14ac:dyDescent="0.35">
      <c r="B497" s="413">
        <v>117</v>
      </c>
      <c r="C497" s="413" t="s">
        <v>63</v>
      </c>
      <c r="D497" s="413" t="s">
        <v>308</v>
      </c>
      <c r="E497" s="413" t="s">
        <v>308</v>
      </c>
      <c r="F497" s="413">
        <v>8480000</v>
      </c>
      <c r="G497" s="413">
        <v>8668000</v>
      </c>
      <c r="H497" s="413">
        <v>1</v>
      </c>
      <c r="I497" s="418"/>
      <c r="K497" s="419"/>
    </row>
    <row r="498" spans="2:11" x14ac:dyDescent="0.35">
      <c r="B498" s="413">
        <v>117</v>
      </c>
      <c r="C498" s="413" t="s">
        <v>63</v>
      </c>
      <c r="D498" s="413" t="s">
        <v>306</v>
      </c>
      <c r="E498" s="413" t="s">
        <v>80</v>
      </c>
      <c r="F498" s="413">
        <v>8378000</v>
      </c>
      <c r="G498" s="413">
        <v>8580406.8100000005</v>
      </c>
      <c r="H498" s="413">
        <v>1</v>
      </c>
      <c r="I498" s="418"/>
      <c r="K498" s="419"/>
    </row>
    <row r="499" spans="2:11" x14ac:dyDescent="0.35">
      <c r="B499" s="413">
        <v>117</v>
      </c>
      <c r="C499" s="413" t="s">
        <v>63</v>
      </c>
      <c r="D499" s="413" t="s">
        <v>306</v>
      </c>
      <c r="E499" s="413" t="s">
        <v>565</v>
      </c>
      <c r="F499" s="413">
        <v>8480000</v>
      </c>
      <c r="G499" s="413">
        <v>8668345</v>
      </c>
      <c r="H499" s="413">
        <v>1</v>
      </c>
      <c r="I499" s="418"/>
      <c r="K499" s="419"/>
    </row>
    <row r="500" spans="2:11" x14ac:dyDescent="0.35">
      <c r="B500" s="413">
        <v>117</v>
      </c>
      <c r="C500" s="413" t="s">
        <v>63</v>
      </c>
      <c r="D500" s="413" t="s">
        <v>86</v>
      </c>
      <c r="E500" s="413" t="s">
        <v>354</v>
      </c>
      <c r="F500" s="413">
        <v>8480000</v>
      </c>
      <c r="G500" s="413">
        <v>8668000</v>
      </c>
      <c r="H500" s="413">
        <v>1</v>
      </c>
      <c r="I500" s="418"/>
      <c r="K500" s="419"/>
    </row>
    <row r="501" spans="2:11" x14ac:dyDescent="0.35">
      <c r="B501" s="413">
        <v>117</v>
      </c>
      <c r="C501" s="413" t="s">
        <v>63</v>
      </c>
      <c r="D501" s="413" t="s">
        <v>86</v>
      </c>
      <c r="E501" s="413" t="s">
        <v>430</v>
      </c>
      <c r="F501" s="413">
        <v>7747000</v>
      </c>
      <c r="G501" s="413">
        <v>8668000</v>
      </c>
      <c r="H501" s="413">
        <v>1</v>
      </c>
      <c r="I501" s="418"/>
      <c r="K501" s="419"/>
    </row>
    <row r="502" spans="2:11" x14ac:dyDescent="0.35">
      <c r="B502" s="413">
        <v>117</v>
      </c>
      <c r="C502" s="413" t="s">
        <v>63</v>
      </c>
      <c r="D502" s="413" t="s">
        <v>352</v>
      </c>
      <c r="E502" s="413" t="s">
        <v>422</v>
      </c>
      <c r="F502" s="413">
        <v>7425000</v>
      </c>
      <c r="G502" s="413">
        <v>8668000</v>
      </c>
      <c r="H502" s="413">
        <v>2</v>
      </c>
      <c r="I502" s="418"/>
      <c r="K502" s="419"/>
    </row>
    <row r="503" spans="2:11" x14ac:dyDescent="0.35">
      <c r="B503" s="413">
        <v>117</v>
      </c>
      <c r="C503" s="413" t="s">
        <v>63</v>
      </c>
      <c r="D503" s="413" t="s">
        <v>103</v>
      </c>
      <c r="E503" s="413" t="s">
        <v>405</v>
      </c>
      <c r="F503" s="413">
        <v>4240000</v>
      </c>
      <c r="G503" s="413">
        <v>8685471.5</v>
      </c>
      <c r="H503" s="413">
        <v>2</v>
      </c>
      <c r="I503" s="418"/>
      <c r="K503" s="419"/>
    </row>
    <row r="504" spans="2:11" x14ac:dyDescent="0.35">
      <c r="B504" s="413">
        <v>117</v>
      </c>
      <c r="C504" s="413" t="s">
        <v>63</v>
      </c>
      <c r="D504" s="413" t="s">
        <v>103</v>
      </c>
      <c r="E504" s="413" t="s">
        <v>556</v>
      </c>
      <c r="F504" s="413">
        <v>8480000</v>
      </c>
      <c r="G504" s="413">
        <v>8668345</v>
      </c>
      <c r="H504" s="413">
        <v>1</v>
      </c>
      <c r="I504" s="418"/>
      <c r="K504" s="419"/>
    </row>
    <row r="505" spans="2:11" x14ac:dyDescent="0.35">
      <c r="B505" s="413">
        <v>117</v>
      </c>
      <c r="C505" s="413" t="s">
        <v>63</v>
      </c>
      <c r="D505" s="413" t="s">
        <v>406</v>
      </c>
      <c r="E505" s="413" t="s">
        <v>490</v>
      </c>
      <c r="F505" s="413">
        <v>8480000</v>
      </c>
      <c r="G505" s="413">
        <v>8668000</v>
      </c>
      <c r="H505" s="413">
        <v>1</v>
      </c>
      <c r="I505" s="418"/>
      <c r="K505" s="419"/>
    </row>
    <row r="506" spans="2:11" x14ac:dyDescent="0.35">
      <c r="B506" s="413">
        <v>117</v>
      </c>
      <c r="C506" s="413" t="s">
        <v>63</v>
      </c>
      <c r="D506" s="413" t="s">
        <v>406</v>
      </c>
      <c r="E506" s="413" t="s">
        <v>359</v>
      </c>
      <c r="F506" s="413">
        <v>8480000</v>
      </c>
      <c r="G506" s="413">
        <v>8668000</v>
      </c>
      <c r="H506" s="413">
        <v>1</v>
      </c>
      <c r="I506" s="418"/>
      <c r="K506" s="419"/>
    </row>
    <row r="507" spans="2:11" x14ac:dyDescent="0.35">
      <c r="B507" s="413">
        <v>117</v>
      </c>
      <c r="C507" s="413" t="s">
        <v>64</v>
      </c>
      <c r="D507" s="413" t="s">
        <v>64</v>
      </c>
      <c r="E507" s="413" t="s">
        <v>64</v>
      </c>
      <c r="F507" s="413">
        <v>8480000</v>
      </c>
      <c r="G507" s="413">
        <v>8668000</v>
      </c>
      <c r="H507" s="413">
        <v>1</v>
      </c>
      <c r="I507" s="418"/>
      <c r="K507" s="419"/>
    </row>
    <row r="508" spans="2:11" x14ac:dyDescent="0.35">
      <c r="B508" s="413">
        <v>117</v>
      </c>
      <c r="C508" s="413" t="s">
        <v>64</v>
      </c>
      <c r="D508" s="413" t="s">
        <v>64</v>
      </c>
      <c r="E508" s="413" t="s">
        <v>431</v>
      </c>
      <c r="F508" s="413">
        <v>10598500</v>
      </c>
      <c r="G508" s="413">
        <v>10831865.5</v>
      </c>
      <c r="H508" s="413">
        <v>4</v>
      </c>
      <c r="I508" s="418"/>
      <c r="K508" s="419"/>
    </row>
    <row r="509" spans="2:11" x14ac:dyDescent="0.35">
      <c r="B509" s="413">
        <v>117</v>
      </c>
      <c r="C509" s="413" t="s">
        <v>64</v>
      </c>
      <c r="D509" s="413" t="s">
        <v>64</v>
      </c>
      <c r="E509" s="413" t="s">
        <v>341</v>
      </c>
      <c r="F509" s="413">
        <v>8398000</v>
      </c>
      <c r="G509" s="413">
        <v>8641672.5</v>
      </c>
      <c r="H509" s="413">
        <v>2</v>
      </c>
      <c r="I509" s="418"/>
      <c r="K509" s="419"/>
    </row>
    <row r="510" spans="2:11" x14ac:dyDescent="0.35">
      <c r="B510" s="413">
        <v>117</v>
      </c>
      <c r="C510" s="413" t="s">
        <v>64</v>
      </c>
      <c r="D510" s="413" t="s">
        <v>64</v>
      </c>
      <c r="E510" s="413" t="s">
        <v>357</v>
      </c>
      <c r="F510" s="413">
        <v>8390000</v>
      </c>
      <c r="G510" s="413">
        <v>8578000</v>
      </c>
      <c r="H510" s="413">
        <v>1</v>
      </c>
      <c r="I510" s="418"/>
      <c r="K510" s="419"/>
    </row>
    <row r="511" spans="2:11" x14ac:dyDescent="0.35">
      <c r="B511" s="413">
        <v>117</v>
      </c>
      <c r="C511" s="413" t="s">
        <v>64</v>
      </c>
      <c r="D511" s="413" t="s">
        <v>64</v>
      </c>
      <c r="E511" s="413" t="s">
        <v>532</v>
      </c>
      <c r="F511" s="413">
        <v>8480000</v>
      </c>
      <c r="G511" s="413">
        <v>8668000</v>
      </c>
      <c r="H511" s="413">
        <v>1</v>
      </c>
      <c r="I511" s="418"/>
      <c r="K511" s="419"/>
    </row>
    <row r="512" spans="2:11" x14ac:dyDescent="0.35">
      <c r="B512" s="413">
        <v>117</v>
      </c>
      <c r="C512" s="413" t="s">
        <v>64</v>
      </c>
      <c r="D512" s="413" t="s">
        <v>335</v>
      </c>
      <c r="E512" s="413" t="s">
        <v>569</v>
      </c>
      <c r="F512" s="413">
        <v>7633000</v>
      </c>
      <c r="G512" s="413">
        <v>8668000</v>
      </c>
      <c r="H512" s="413">
        <v>1</v>
      </c>
      <c r="I512" s="418"/>
      <c r="K512" s="419"/>
    </row>
    <row r="513" spans="2:11" x14ac:dyDescent="0.35">
      <c r="B513" s="413">
        <v>117</v>
      </c>
      <c r="C513" s="413" t="s">
        <v>64</v>
      </c>
      <c r="D513" s="413" t="s">
        <v>335</v>
      </c>
      <c r="E513" s="413" t="s">
        <v>73</v>
      </c>
      <c r="F513" s="413">
        <v>10555000</v>
      </c>
      <c r="G513" s="413">
        <v>10831693.220000001</v>
      </c>
      <c r="H513" s="413">
        <v>2</v>
      </c>
      <c r="I513" s="418"/>
      <c r="K513" s="419"/>
    </row>
    <row r="514" spans="2:11" x14ac:dyDescent="0.35">
      <c r="B514" s="413">
        <v>117</v>
      </c>
      <c r="C514" s="413" t="s">
        <v>64</v>
      </c>
      <c r="D514" s="413" t="s">
        <v>477</v>
      </c>
      <c r="E514" s="413" t="s">
        <v>412</v>
      </c>
      <c r="F514" s="413">
        <v>7999000</v>
      </c>
      <c r="G514" s="413">
        <v>8668000</v>
      </c>
      <c r="H514" s="413">
        <v>2</v>
      </c>
      <c r="I514" s="418"/>
      <c r="K514" s="419"/>
    </row>
    <row r="515" spans="2:11" x14ac:dyDescent="0.35">
      <c r="B515" s="413">
        <v>117</v>
      </c>
      <c r="C515" s="413" t="s">
        <v>64</v>
      </c>
      <c r="D515" s="413" t="s">
        <v>570</v>
      </c>
      <c r="E515" s="413" t="s">
        <v>571</v>
      </c>
      <c r="F515" s="413">
        <v>8480000</v>
      </c>
      <c r="G515" s="413">
        <v>8668000</v>
      </c>
      <c r="H515" s="413">
        <v>1</v>
      </c>
      <c r="I515" s="418"/>
      <c r="K515" s="419"/>
    </row>
    <row r="516" spans="2:11" x14ac:dyDescent="0.35">
      <c r="B516" s="413">
        <v>117</v>
      </c>
      <c r="C516" s="413" t="s">
        <v>64</v>
      </c>
      <c r="D516" s="413" t="s">
        <v>572</v>
      </c>
      <c r="E516" s="413" t="s">
        <v>572</v>
      </c>
      <c r="F516" s="413">
        <v>8480000</v>
      </c>
      <c r="G516" s="413">
        <v>8668000</v>
      </c>
      <c r="H516" s="413">
        <v>1</v>
      </c>
      <c r="I516" s="418"/>
      <c r="K516" s="419"/>
    </row>
    <row r="517" spans="2:11" x14ac:dyDescent="0.35">
      <c r="B517" s="413">
        <v>4</v>
      </c>
      <c r="C517" s="413" t="s">
        <v>11</v>
      </c>
      <c r="D517" s="413" t="s">
        <v>323</v>
      </c>
      <c r="E517" s="413" t="s">
        <v>323</v>
      </c>
      <c r="F517" s="413">
        <v>28278413.460000001</v>
      </c>
      <c r="G517" s="413">
        <v>28636826.93</v>
      </c>
      <c r="H517" s="413"/>
      <c r="I517" s="418">
        <v>1</v>
      </c>
      <c r="K517" s="419"/>
    </row>
    <row r="518" spans="2:11" x14ac:dyDescent="0.35">
      <c r="B518" s="413">
        <v>4</v>
      </c>
      <c r="C518" s="413" t="s">
        <v>11</v>
      </c>
      <c r="D518" s="413" t="s">
        <v>84</v>
      </c>
      <c r="E518" s="413" t="s">
        <v>91</v>
      </c>
      <c r="F518" s="413">
        <v>18886209.449999999</v>
      </c>
      <c r="G518" s="413">
        <v>18886209.449999999</v>
      </c>
      <c r="H518" s="413"/>
      <c r="I518" s="418">
        <v>1</v>
      </c>
      <c r="K518" s="419"/>
    </row>
    <row r="519" spans="2:11" x14ac:dyDescent="0.35">
      <c r="B519" s="413">
        <v>4</v>
      </c>
      <c r="C519" s="413" t="s">
        <v>11</v>
      </c>
      <c r="D519" s="413" t="s">
        <v>84</v>
      </c>
      <c r="E519" s="413" t="s">
        <v>85</v>
      </c>
      <c r="F519" s="413">
        <v>20586247.539999999</v>
      </c>
      <c r="G519" s="413">
        <v>20586247.539999999</v>
      </c>
      <c r="H519" s="413"/>
      <c r="I519" s="418">
        <v>1</v>
      </c>
      <c r="K519" s="419"/>
    </row>
    <row r="520" spans="2:11" x14ac:dyDescent="0.35">
      <c r="B520" s="413">
        <v>4</v>
      </c>
      <c r="C520" s="413" t="s">
        <v>11</v>
      </c>
      <c r="D520" s="413" t="s">
        <v>84</v>
      </c>
      <c r="E520" s="413" t="s">
        <v>92</v>
      </c>
      <c r="F520" s="413">
        <v>21591064.555</v>
      </c>
      <c r="G520" s="413">
        <v>21666064.555</v>
      </c>
      <c r="H520" s="413"/>
      <c r="I520" s="418">
        <v>2</v>
      </c>
      <c r="K520" s="419"/>
    </row>
    <row r="521" spans="2:11" x14ac:dyDescent="0.35">
      <c r="B521" s="413">
        <v>4</v>
      </c>
      <c r="C521" s="413" t="s">
        <v>11</v>
      </c>
      <c r="D521" s="413" t="s">
        <v>84</v>
      </c>
      <c r="E521" s="413" t="s">
        <v>94</v>
      </c>
      <c r="F521" s="413">
        <v>15034224</v>
      </c>
      <c r="G521" s="413">
        <v>15034224</v>
      </c>
      <c r="H521" s="413"/>
      <c r="I521" s="418">
        <v>1</v>
      </c>
      <c r="K521" s="419"/>
    </row>
    <row r="522" spans="2:11" x14ac:dyDescent="0.35">
      <c r="B522" s="413">
        <v>4</v>
      </c>
      <c r="C522" s="413" t="s">
        <v>11</v>
      </c>
      <c r="D522" s="413" t="s">
        <v>76</v>
      </c>
      <c r="E522" s="413" t="s">
        <v>353</v>
      </c>
      <c r="F522" s="413">
        <v>16343399.109999999</v>
      </c>
      <c r="G522" s="413">
        <v>16343399.109999999</v>
      </c>
      <c r="H522" s="413"/>
      <c r="I522" s="418">
        <v>1</v>
      </c>
      <c r="K522" s="419"/>
    </row>
    <row r="523" spans="2:11" x14ac:dyDescent="0.35">
      <c r="B523" s="413">
        <v>4</v>
      </c>
      <c r="C523" s="413" t="s">
        <v>12</v>
      </c>
      <c r="D523" s="413" t="s">
        <v>318</v>
      </c>
      <c r="E523" s="413" t="s">
        <v>459</v>
      </c>
      <c r="F523" s="413">
        <v>22760253.050000001</v>
      </c>
      <c r="G523" s="413">
        <v>22760253.050000001</v>
      </c>
      <c r="H523" s="413"/>
      <c r="I523" s="418">
        <v>1</v>
      </c>
      <c r="K523" s="419"/>
    </row>
    <row r="524" spans="2:11" x14ac:dyDescent="0.35">
      <c r="B524" s="413">
        <v>4</v>
      </c>
      <c r="C524" s="413" t="s">
        <v>12</v>
      </c>
      <c r="D524" s="413" t="s">
        <v>77</v>
      </c>
      <c r="E524" s="413" t="s">
        <v>371</v>
      </c>
      <c r="F524" s="413">
        <v>20737538.27</v>
      </c>
      <c r="G524" s="413">
        <v>20737538.27</v>
      </c>
      <c r="H524" s="413"/>
      <c r="I524" s="418">
        <v>2</v>
      </c>
      <c r="K524" s="419"/>
    </row>
    <row r="525" spans="2:11" x14ac:dyDescent="0.35">
      <c r="B525" s="413">
        <v>4</v>
      </c>
      <c r="C525" s="413" t="s">
        <v>64</v>
      </c>
      <c r="D525" s="413" t="s">
        <v>79</v>
      </c>
      <c r="E525" s="413" t="s">
        <v>311</v>
      </c>
      <c r="F525" s="413">
        <v>19055071</v>
      </c>
      <c r="G525" s="413">
        <v>19101190</v>
      </c>
      <c r="H525" s="413"/>
      <c r="I525" s="418">
        <v>1</v>
      </c>
      <c r="K525" s="419"/>
    </row>
    <row r="526" spans="2:11" x14ac:dyDescent="0.35">
      <c r="B526" s="413">
        <v>4</v>
      </c>
      <c r="C526" s="413" t="s">
        <v>64</v>
      </c>
      <c r="D526" s="413" t="s">
        <v>79</v>
      </c>
      <c r="E526" s="413" t="s">
        <v>356</v>
      </c>
      <c r="F526" s="413">
        <v>12985089.92</v>
      </c>
      <c r="G526" s="413">
        <v>13098699.880000001</v>
      </c>
      <c r="H526" s="413"/>
      <c r="I526" s="418">
        <v>2</v>
      </c>
      <c r="K526" s="419"/>
    </row>
    <row r="527" spans="2:11" x14ac:dyDescent="0.35">
      <c r="B527" s="413">
        <v>4</v>
      </c>
      <c r="C527" s="413" t="s">
        <v>97</v>
      </c>
      <c r="D527" s="413" t="s">
        <v>99</v>
      </c>
      <c r="E527" s="413" t="s">
        <v>81</v>
      </c>
      <c r="F527" s="413">
        <v>17668627.120000001</v>
      </c>
      <c r="G527" s="413">
        <v>17715141.25</v>
      </c>
      <c r="H527" s="413"/>
      <c r="I527" s="418">
        <v>2</v>
      </c>
      <c r="K527" s="419"/>
    </row>
    <row r="528" spans="2:11" x14ac:dyDescent="0.35">
      <c r="B528" s="413">
        <v>4</v>
      </c>
      <c r="C528" s="413" t="s">
        <v>97</v>
      </c>
      <c r="D528" s="413" t="s">
        <v>99</v>
      </c>
      <c r="E528" s="413" t="s">
        <v>68</v>
      </c>
      <c r="F528" s="413">
        <v>18573248.038333301</v>
      </c>
      <c r="G528" s="413">
        <v>18597541.426666699</v>
      </c>
      <c r="H528" s="413"/>
      <c r="I528" s="418">
        <v>6</v>
      </c>
      <c r="K528" s="419"/>
    </row>
    <row r="529" spans="2:11" x14ac:dyDescent="0.35">
      <c r="B529" s="413">
        <v>4</v>
      </c>
      <c r="C529" s="413" t="s">
        <v>97</v>
      </c>
      <c r="D529" s="413" t="s">
        <v>100</v>
      </c>
      <c r="E529" s="413" t="s">
        <v>100</v>
      </c>
      <c r="F529" s="413">
        <v>20269463.870000001</v>
      </c>
      <c r="G529" s="413">
        <v>20414091.25</v>
      </c>
      <c r="H529" s="413"/>
      <c r="I529" s="418">
        <v>1</v>
      </c>
      <c r="K529" s="419"/>
    </row>
    <row r="530" spans="2:11" x14ac:dyDescent="0.35">
      <c r="B530" s="413">
        <v>14</v>
      </c>
      <c r="C530" s="413" t="s">
        <v>95</v>
      </c>
      <c r="D530" s="413" t="s">
        <v>320</v>
      </c>
      <c r="E530" s="413" t="s">
        <v>358</v>
      </c>
      <c r="F530" s="413">
        <v>18451224.629999999</v>
      </c>
      <c r="G530" s="413">
        <v>18505805.140000001</v>
      </c>
      <c r="H530" s="413"/>
      <c r="I530" s="418">
        <v>1</v>
      </c>
      <c r="K530" s="419"/>
    </row>
    <row r="531" spans="2:11" x14ac:dyDescent="0.35">
      <c r="B531" s="413">
        <v>14</v>
      </c>
      <c r="C531" s="413" t="s">
        <v>95</v>
      </c>
      <c r="D531" s="413" t="s">
        <v>383</v>
      </c>
      <c r="E531" s="413" t="s">
        <v>383</v>
      </c>
      <c r="F531" s="413">
        <v>12228622.58</v>
      </c>
      <c r="G531" s="413">
        <v>12228622.58</v>
      </c>
      <c r="H531" s="413"/>
      <c r="I531" s="418">
        <v>1</v>
      </c>
      <c r="K531" s="419"/>
    </row>
    <row r="532" spans="2:11" x14ac:dyDescent="0.35">
      <c r="B532" s="413">
        <v>14</v>
      </c>
      <c r="C532" s="413" t="s">
        <v>95</v>
      </c>
      <c r="D532" s="413" t="s">
        <v>383</v>
      </c>
      <c r="E532" s="413" t="s">
        <v>384</v>
      </c>
      <c r="F532" s="413">
        <v>13299434.653333301</v>
      </c>
      <c r="G532" s="413">
        <v>13299434.6566667</v>
      </c>
      <c r="H532" s="413"/>
      <c r="I532" s="418">
        <v>3</v>
      </c>
      <c r="K532" s="419"/>
    </row>
    <row r="533" spans="2:11" x14ac:dyDescent="0.35">
      <c r="B533" s="413">
        <v>14</v>
      </c>
      <c r="C533" s="413" t="s">
        <v>95</v>
      </c>
      <c r="D533" s="413" t="s">
        <v>101</v>
      </c>
      <c r="E533" s="413" t="s">
        <v>104</v>
      </c>
      <c r="F533" s="413">
        <v>20784432.350000001</v>
      </c>
      <c r="G533" s="413">
        <v>20784432.350000001</v>
      </c>
      <c r="H533" s="413"/>
      <c r="I533" s="418">
        <v>1</v>
      </c>
      <c r="K533" s="419"/>
    </row>
    <row r="534" spans="2:11" x14ac:dyDescent="0.35">
      <c r="B534" s="413">
        <v>27</v>
      </c>
      <c r="C534" s="413" t="s">
        <v>95</v>
      </c>
      <c r="D534" s="413" t="s">
        <v>101</v>
      </c>
      <c r="E534" s="413" t="s">
        <v>72</v>
      </c>
      <c r="F534" s="413">
        <v>18924103.606666699</v>
      </c>
      <c r="G534" s="413">
        <v>18976862.2966667</v>
      </c>
      <c r="H534" s="413"/>
      <c r="I534" s="418">
        <v>3</v>
      </c>
      <c r="K534" s="419"/>
    </row>
    <row r="535" spans="2:11" x14ac:dyDescent="0.35">
      <c r="B535" s="413">
        <v>27</v>
      </c>
      <c r="C535" s="413" t="s">
        <v>11</v>
      </c>
      <c r="D535" s="413" t="s">
        <v>84</v>
      </c>
      <c r="E535" s="413" t="s">
        <v>85</v>
      </c>
      <c r="F535" s="413">
        <v>16489160.689999999</v>
      </c>
      <c r="G535" s="413">
        <v>16505734.1</v>
      </c>
      <c r="H535" s="413"/>
      <c r="I535" s="418">
        <v>1</v>
      </c>
      <c r="K535" s="419"/>
    </row>
    <row r="536" spans="2:11" x14ac:dyDescent="0.35">
      <c r="B536" s="413">
        <v>27</v>
      </c>
      <c r="C536" s="413" t="s">
        <v>11</v>
      </c>
      <c r="D536" s="413" t="s">
        <v>76</v>
      </c>
      <c r="E536" s="413" t="s">
        <v>353</v>
      </c>
      <c r="F536" s="413">
        <v>18005734.100000001</v>
      </c>
      <c r="G536" s="413">
        <v>18005734.100000001</v>
      </c>
      <c r="H536" s="413"/>
      <c r="I536" s="418">
        <v>1</v>
      </c>
      <c r="K536" s="419"/>
    </row>
    <row r="537" spans="2:11" x14ac:dyDescent="0.35">
      <c r="B537" s="413">
        <v>27</v>
      </c>
      <c r="C537" s="413" t="s">
        <v>64</v>
      </c>
      <c r="D537" s="413" t="s">
        <v>64</v>
      </c>
      <c r="E537" s="413" t="s">
        <v>341</v>
      </c>
      <c r="F537" s="413">
        <v>16266221.720000001</v>
      </c>
      <c r="G537" s="413">
        <v>16284856.52</v>
      </c>
      <c r="H537" s="413"/>
      <c r="I537" s="418">
        <v>1</v>
      </c>
      <c r="K537" s="419"/>
    </row>
    <row r="538" spans="2:11" x14ac:dyDescent="0.35">
      <c r="B538" s="413">
        <v>28</v>
      </c>
      <c r="C538" s="413" t="s">
        <v>11</v>
      </c>
      <c r="D538" s="413" t="s">
        <v>76</v>
      </c>
      <c r="E538" s="413" t="s">
        <v>424</v>
      </c>
      <c r="F538" s="413">
        <v>17531156.870000001</v>
      </c>
      <c r="G538" s="413">
        <v>17531156.870000001</v>
      </c>
      <c r="H538" s="413"/>
      <c r="I538" s="418">
        <v>1</v>
      </c>
      <c r="K538" s="419"/>
    </row>
    <row r="539" spans="2:11" x14ac:dyDescent="0.35">
      <c r="B539" s="413">
        <v>28</v>
      </c>
      <c r="C539" s="413" t="s">
        <v>63</v>
      </c>
      <c r="D539" s="413" t="s">
        <v>352</v>
      </c>
      <c r="E539" s="413" t="s">
        <v>546</v>
      </c>
      <c r="F539" s="413">
        <v>19552878.25</v>
      </c>
      <c r="G539" s="413">
        <v>19552878.25</v>
      </c>
      <c r="H539" s="413"/>
      <c r="I539" s="418">
        <v>1</v>
      </c>
      <c r="K539" s="419"/>
    </row>
    <row r="540" spans="2:11" x14ac:dyDescent="0.35">
      <c r="B540" s="413">
        <v>32</v>
      </c>
      <c r="C540" s="413" t="s">
        <v>11</v>
      </c>
      <c r="D540" s="413" t="s">
        <v>96</v>
      </c>
      <c r="E540" s="413" t="s">
        <v>342</v>
      </c>
      <c r="F540" s="413">
        <v>12720000</v>
      </c>
      <c r="G540" s="413">
        <v>13086405</v>
      </c>
      <c r="H540" s="413"/>
      <c r="I540" s="418">
        <v>1</v>
      </c>
      <c r="K540" s="419"/>
    </row>
    <row r="541" spans="2:11" x14ac:dyDescent="0.35">
      <c r="B541" s="413">
        <v>32</v>
      </c>
      <c r="C541" s="413" t="s">
        <v>12</v>
      </c>
      <c r="D541" s="413" t="s">
        <v>77</v>
      </c>
      <c r="E541" s="413" t="s">
        <v>411</v>
      </c>
      <c r="F541" s="413">
        <v>19945383.600000001</v>
      </c>
      <c r="G541" s="413">
        <v>19945383.600000001</v>
      </c>
      <c r="H541" s="413"/>
      <c r="I541" s="418">
        <v>2</v>
      </c>
      <c r="K541" s="419"/>
    </row>
    <row r="542" spans="2:11" x14ac:dyDescent="0.35">
      <c r="B542" s="413">
        <v>32</v>
      </c>
      <c r="C542" s="413" t="s">
        <v>64</v>
      </c>
      <c r="D542" s="413" t="s">
        <v>64</v>
      </c>
      <c r="E542" s="413" t="s">
        <v>431</v>
      </c>
      <c r="F542" s="413">
        <v>21841026.5605</v>
      </c>
      <c r="G542" s="413">
        <v>21841026.5605</v>
      </c>
      <c r="H542" s="413"/>
      <c r="I542" s="418">
        <v>20</v>
      </c>
      <c r="K542" s="419"/>
    </row>
    <row r="543" spans="2:11" x14ac:dyDescent="0.35">
      <c r="B543" s="413">
        <v>32</v>
      </c>
      <c r="C543" s="413" t="s">
        <v>64</v>
      </c>
      <c r="D543" s="413" t="s">
        <v>87</v>
      </c>
      <c r="E543" s="413" t="s">
        <v>419</v>
      </c>
      <c r="F543" s="413">
        <v>19639845.7868421</v>
      </c>
      <c r="G543" s="413">
        <v>19639845.7868421</v>
      </c>
      <c r="H543" s="413"/>
      <c r="I543" s="418">
        <v>38</v>
      </c>
      <c r="K543" s="419"/>
    </row>
    <row r="544" spans="2:11" x14ac:dyDescent="0.35">
      <c r="B544" s="413">
        <v>32</v>
      </c>
      <c r="C544" s="413" t="s">
        <v>64</v>
      </c>
      <c r="D544" s="413" t="s">
        <v>79</v>
      </c>
      <c r="E544" s="413" t="s">
        <v>420</v>
      </c>
      <c r="F544" s="413">
        <v>19261529.491818201</v>
      </c>
      <c r="G544" s="413">
        <v>19261529.491818201</v>
      </c>
      <c r="H544" s="413"/>
      <c r="I544" s="418">
        <v>33</v>
      </c>
      <c r="K544" s="419"/>
    </row>
    <row r="545" spans="2:11" x14ac:dyDescent="0.35">
      <c r="B545" s="413">
        <v>32</v>
      </c>
      <c r="C545" s="413" t="s">
        <v>97</v>
      </c>
      <c r="D545" s="413" t="s">
        <v>300</v>
      </c>
      <c r="E545" s="413" t="s">
        <v>461</v>
      </c>
      <c r="F545" s="413">
        <v>15987816.372500001</v>
      </c>
      <c r="G545" s="413">
        <v>15987816.372500001</v>
      </c>
      <c r="H545" s="413"/>
      <c r="I545" s="418">
        <v>4</v>
      </c>
      <c r="K545" s="419"/>
    </row>
    <row r="546" spans="2:11" x14ac:dyDescent="0.35">
      <c r="B546" s="413">
        <v>32</v>
      </c>
      <c r="C546" s="413" t="s">
        <v>97</v>
      </c>
      <c r="D546" s="413" t="s">
        <v>300</v>
      </c>
      <c r="E546" s="413" t="s">
        <v>573</v>
      </c>
      <c r="F546" s="413">
        <v>16043957.3078788</v>
      </c>
      <c r="G546" s="413">
        <v>16043957.3078788</v>
      </c>
      <c r="H546" s="413"/>
      <c r="I546" s="418">
        <v>33</v>
      </c>
      <c r="K546" s="419"/>
    </row>
    <row r="547" spans="2:11" x14ac:dyDescent="0.35">
      <c r="B547" s="413">
        <v>87</v>
      </c>
      <c r="C547" s="413" t="s">
        <v>11</v>
      </c>
      <c r="D547" s="413" t="s">
        <v>386</v>
      </c>
      <c r="E547" s="413" t="s">
        <v>574</v>
      </c>
      <c r="F547" s="413">
        <v>40008427.43</v>
      </c>
      <c r="G547" s="413">
        <v>40231500.829999998</v>
      </c>
      <c r="H547" s="413"/>
      <c r="I547" s="418">
        <v>1</v>
      </c>
      <c r="K547" s="419"/>
    </row>
    <row r="548" spans="2:11" x14ac:dyDescent="0.35">
      <c r="B548" s="413">
        <v>87</v>
      </c>
      <c r="C548" s="413" t="s">
        <v>63</v>
      </c>
      <c r="D548" s="413" t="s">
        <v>103</v>
      </c>
      <c r="E548" s="413" t="s">
        <v>103</v>
      </c>
      <c r="F548" s="413">
        <v>13084058</v>
      </c>
      <c r="G548" s="413">
        <v>13084058</v>
      </c>
      <c r="H548" s="413"/>
      <c r="I548" s="418">
        <v>1</v>
      </c>
      <c r="K548" s="419"/>
    </row>
    <row r="549" spans="2:11" x14ac:dyDescent="0.35">
      <c r="B549" s="413">
        <v>87</v>
      </c>
      <c r="C549" s="413" t="s">
        <v>64</v>
      </c>
      <c r="D549" s="413" t="s">
        <v>79</v>
      </c>
      <c r="E549" s="413" t="s">
        <v>356</v>
      </c>
      <c r="F549" s="413">
        <v>18929777.449999999</v>
      </c>
      <c r="G549" s="413">
        <v>18929777.449999999</v>
      </c>
      <c r="H549" s="413"/>
      <c r="I549" s="418">
        <v>1</v>
      </c>
      <c r="K549" s="419"/>
    </row>
    <row r="550" spans="2:11" x14ac:dyDescent="0.35">
      <c r="B550" s="413">
        <v>88</v>
      </c>
      <c r="C550" s="413" t="s">
        <v>12</v>
      </c>
      <c r="D550" s="413" t="s">
        <v>77</v>
      </c>
      <c r="E550" s="413" t="s">
        <v>371</v>
      </c>
      <c r="F550" s="413">
        <v>17848934.68</v>
      </c>
      <c r="G550" s="413">
        <v>17848934.68</v>
      </c>
      <c r="H550" s="413"/>
      <c r="I550" s="418">
        <v>1</v>
      </c>
      <c r="K550" s="419"/>
    </row>
    <row r="551" spans="2:11" x14ac:dyDescent="0.35">
      <c r="B551" s="413">
        <v>88</v>
      </c>
      <c r="C551" s="413" t="s">
        <v>63</v>
      </c>
      <c r="D551" s="413" t="s">
        <v>352</v>
      </c>
      <c r="E551" s="413" t="s">
        <v>422</v>
      </c>
      <c r="F551" s="413">
        <v>17802603.920000002</v>
      </c>
      <c r="G551" s="413">
        <v>17955862.739999998</v>
      </c>
      <c r="H551" s="413"/>
      <c r="I551" s="418">
        <v>1</v>
      </c>
      <c r="K551" s="419"/>
    </row>
    <row r="552" spans="2:11" x14ac:dyDescent="0.35">
      <c r="B552" s="413">
        <v>88</v>
      </c>
      <c r="C552" s="413" t="s">
        <v>64</v>
      </c>
      <c r="D552" s="413" t="s">
        <v>64</v>
      </c>
      <c r="E552" s="413" t="s">
        <v>431</v>
      </c>
      <c r="F552" s="413">
        <v>19215534.899999999</v>
      </c>
      <c r="G552" s="413">
        <v>19376478.43</v>
      </c>
      <c r="H552" s="413"/>
      <c r="I552" s="418">
        <v>1</v>
      </c>
      <c r="K552" s="419"/>
    </row>
    <row r="553" spans="2:11" x14ac:dyDescent="0.35">
      <c r="B553" s="413">
        <v>88</v>
      </c>
      <c r="C553" s="413" t="s">
        <v>64</v>
      </c>
      <c r="D553" s="413" t="s">
        <v>87</v>
      </c>
      <c r="E553" s="413" t="s">
        <v>419</v>
      </c>
      <c r="F553" s="413">
        <v>17079228.190000001</v>
      </c>
      <c r="G553" s="413">
        <v>17079228.190000001</v>
      </c>
      <c r="H553" s="413"/>
      <c r="I553" s="418">
        <v>1</v>
      </c>
      <c r="K553" s="419"/>
    </row>
    <row r="554" spans="2:11" x14ac:dyDescent="0.35">
      <c r="B554" s="413">
        <v>88</v>
      </c>
      <c r="C554" s="413" t="s">
        <v>64</v>
      </c>
      <c r="D554" s="413" t="s">
        <v>79</v>
      </c>
      <c r="E554" s="413" t="s">
        <v>311</v>
      </c>
      <c r="F554" s="413">
        <v>18802467.449999999</v>
      </c>
      <c r="G554" s="413">
        <v>18950310.579999998</v>
      </c>
      <c r="H554" s="413"/>
      <c r="I554" s="418">
        <v>1</v>
      </c>
      <c r="K554" s="419"/>
    </row>
    <row r="555" spans="2:11" x14ac:dyDescent="0.35">
      <c r="B555" s="413">
        <v>90</v>
      </c>
      <c r="C555" s="413" t="s">
        <v>95</v>
      </c>
      <c r="D555" s="413" t="s">
        <v>383</v>
      </c>
      <c r="E555" s="413" t="s">
        <v>80</v>
      </c>
      <c r="F555" s="413">
        <v>13850393.85</v>
      </c>
      <c r="G555" s="413">
        <v>13889326.5</v>
      </c>
      <c r="H555" s="413"/>
      <c r="I555" s="418">
        <v>1</v>
      </c>
      <c r="K555" s="419"/>
    </row>
    <row r="556" spans="2:11" x14ac:dyDescent="0.35">
      <c r="B556" s="413">
        <v>90</v>
      </c>
      <c r="C556" s="413" t="s">
        <v>11</v>
      </c>
      <c r="D556" s="413" t="s">
        <v>89</v>
      </c>
      <c r="E556" s="413" t="s">
        <v>378</v>
      </c>
      <c r="F556" s="413">
        <v>22090510.75</v>
      </c>
      <c r="G556" s="413">
        <v>22125501.059999999</v>
      </c>
      <c r="H556" s="413"/>
      <c r="I556" s="418">
        <v>1</v>
      </c>
      <c r="K556" s="419"/>
    </row>
    <row r="557" spans="2:11" x14ac:dyDescent="0.35">
      <c r="B557" s="413">
        <v>90</v>
      </c>
      <c r="C557" s="413" t="s">
        <v>12</v>
      </c>
      <c r="D557" s="413" t="s">
        <v>12</v>
      </c>
      <c r="E557" s="413" t="s">
        <v>373</v>
      </c>
      <c r="F557" s="413">
        <v>30061780.850000001</v>
      </c>
      <c r="G557" s="413">
        <v>30290936.27</v>
      </c>
      <c r="H557" s="413"/>
      <c r="I557" s="418">
        <v>2</v>
      </c>
      <c r="K557" s="419"/>
    </row>
    <row r="558" spans="2:11" x14ac:dyDescent="0.35">
      <c r="B558" s="413">
        <v>93</v>
      </c>
      <c r="C558" s="413" t="s">
        <v>95</v>
      </c>
      <c r="D558" s="413" t="s">
        <v>95</v>
      </c>
      <c r="E558" s="413" t="s">
        <v>470</v>
      </c>
      <c r="F558" s="413">
        <v>25422219</v>
      </c>
      <c r="G558" s="413">
        <v>25603170</v>
      </c>
      <c r="H558" s="413"/>
      <c r="I558" s="418">
        <v>1</v>
      </c>
      <c r="K558" s="419"/>
    </row>
    <row r="559" spans="2:11" x14ac:dyDescent="0.35">
      <c r="B559" s="413">
        <v>93</v>
      </c>
      <c r="C559" s="413" t="s">
        <v>11</v>
      </c>
      <c r="D559" s="413" t="s">
        <v>84</v>
      </c>
      <c r="E559" s="413" t="s">
        <v>85</v>
      </c>
      <c r="F559" s="413">
        <v>14964945.119999999</v>
      </c>
      <c r="G559" s="413">
        <v>15114945.119999999</v>
      </c>
      <c r="H559" s="413"/>
      <c r="I559" s="418">
        <v>1</v>
      </c>
      <c r="K559" s="419"/>
    </row>
    <row r="560" spans="2:11" x14ac:dyDescent="0.35">
      <c r="B560" s="413">
        <v>93</v>
      </c>
      <c r="C560" s="413" t="s">
        <v>13</v>
      </c>
      <c r="D560" s="413" t="s">
        <v>98</v>
      </c>
      <c r="E560" s="413" t="s">
        <v>351</v>
      </c>
      <c r="F560" s="413">
        <v>13175562.880000001</v>
      </c>
      <c r="G560" s="413">
        <v>13175562.880000001</v>
      </c>
      <c r="H560" s="413"/>
      <c r="I560" s="418">
        <v>1</v>
      </c>
      <c r="K560" s="419"/>
    </row>
    <row r="561" spans="2:11" x14ac:dyDescent="0.35">
      <c r="B561" s="413">
        <v>93</v>
      </c>
      <c r="C561" s="413" t="s">
        <v>64</v>
      </c>
      <c r="D561" s="413" t="s">
        <v>79</v>
      </c>
      <c r="E561" s="413" t="s">
        <v>88</v>
      </c>
      <c r="F561" s="413">
        <v>19260396.09</v>
      </c>
      <c r="G561" s="413">
        <v>19320996.09</v>
      </c>
      <c r="H561" s="413"/>
      <c r="I561" s="418">
        <v>1</v>
      </c>
      <c r="K561" s="419"/>
    </row>
    <row r="562" spans="2:11" x14ac:dyDescent="0.35">
      <c r="B562" s="413">
        <v>93</v>
      </c>
      <c r="C562" s="413" t="s">
        <v>97</v>
      </c>
      <c r="D562" s="413" t="s">
        <v>99</v>
      </c>
      <c r="E562" s="413" t="s">
        <v>68</v>
      </c>
      <c r="F562" s="413">
        <v>17195193.989999998</v>
      </c>
      <c r="G562" s="413">
        <v>17195193.989999998</v>
      </c>
      <c r="H562" s="413"/>
      <c r="I562" s="418">
        <v>1</v>
      </c>
      <c r="K562" s="419"/>
    </row>
    <row r="563" spans="2:11" x14ac:dyDescent="0.35">
      <c r="B563" s="413">
        <v>93</v>
      </c>
      <c r="C563" s="413" t="s">
        <v>97</v>
      </c>
      <c r="D563" s="413" t="s">
        <v>100</v>
      </c>
      <c r="E563" s="413" t="s">
        <v>100</v>
      </c>
      <c r="F563" s="413">
        <v>17534127.826666702</v>
      </c>
      <c r="G563" s="413">
        <v>17653486.27</v>
      </c>
      <c r="H563" s="413"/>
      <c r="I563" s="418">
        <v>3</v>
      </c>
      <c r="K563" s="419"/>
    </row>
    <row r="564" spans="2:11" x14ac:dyDescent="0.35">
      <c r="B564" s="413">
        <v>105</v>
      </c>
      <c r="C564" s="413" t="s">
        <v>11</v>
      </c>
      <c r="D564" s="413" t="s">
        <v>84</v>
      </c>
      <c r="E564" s="413" t="s">
        <v>93</v>
      </c>
      <c r="F564" s="413">
        <v>19389679.280000001</v>
      </c>
      <c r="G564" s="413">
        <v>19389679.280000001</v>
      </c>
      <c r="H564" s="413"/>
      <c r="I564" s="418">
        <v>1</v>
      </c>
      <c r="K564" s="419"/>
    </row>
    <row r="565" spans="2:11" x14ac:dyDescent="0.35">
      <c r="B565" s="413">
        <v>110</v>
      </c>
      <c r="C565" s="413" t="s">
        <v>64</v>
      </c>
      <c r="D565" s="413" t="s">
        <v>79</v>
      </c>
      <c r="E565" s="413" t="s">
        <v>334</v>
      </c>
      <c r="F565" s="413">
        <v>18473451.379999999</v>
      </c>
      <c r="G565" s="413">
        <v>18473451.379999999</v>
      </c>
      <c r="H565" s="413"/>
      <c r="I565" s="418">
        <v>1</v>
      </c>
      <c r="K565" s="419"/>
    </row>
    <row r="566" spans="2:11" x14ac:dyDescent="0.35">
      <c r="B566" s="413">
        <v>116</v>
      </c>
      <c r="C566" s="413" t="s">
        <v>12</v>
      </c>
      <c r="D566" s="413" t="s">
        <v>77</v>
      </c>
      <c r="E566" s="413" t="s">
        <v>405</v>
      </c>
      <c r="F566" s="413">
        <v>13794900.77</v>
      </c>
      <c r="G566" s="413">
        <v>13921286.810000001</v>
      </c>
      <c r="H566" s="413"/>
      <c r="I566" s="418">
        <v>1</v>
      </c>
      <c r="K566" s="419"/>
    </row>
    <row r="567" spans="2:11" x14ac:dyDescent="0.35">
      <c r="B567" s="413">
        <v>116</v>
      </c>
      <c r="C567" s="413" t="s">
        <v>63</v>
      </c>
      <c r="D567" s="413" t="s">
        <v>308</v>
      </c>
      <c r="E567" s="413" t="s">
        <v>554</v>
      </c>
      <c r="F567" s="413">
        <v>19056924.190000001</v>
      </c>
      <c r="G567" s="413">
        <v>19056924.190000001</v>
      </c>
      <c r="H567" s="413"/>
      <c r="I567" s="418">
        <v>1</v>
      </c>
      <c r="K567" s="419"/>
    </row>
    <row r="568" spans="2:11" x14ac:dyDescent="0.35">
      <c r="B568" s="413">
        <v>4</v>
      </c>
      <c r="C568" s="413" t="s">
        <v>95</v>
      </c>
      <c r="D568" s="413" t="s">
        <v>95</v>
      </c>
      <c r="E568" s="413" t="s">
        <v>453</v>
      </c>
      <c r="F568" s="413">
        <v>39064508.780000001</v>
      </c>
      <c r="G568" s="413">
        <v>39288760.130000003</v>
      </c>
      <c r="H568" s="413"/>
      <c r="I568" s="418">
        <v>1</v>
      </c>
      <c r="K568" s="419"/>
    </row>
    <row r="569" spans="2:11" x14ac:dyDescent="0.35">
      <c r="B569" s="413">
        <v>4</v>
      </c>
      <c r="C569" s="413" t="s">
        <v>95</v>
      </c>
      <c r="D569" s="413" t="s">
        <v>320</v>
      </c>
      <c r="E569" s="413" t="s">
        <v>391</v>
      </c>
      <c r="F569" s="413">
        <v>18780000</v>
      </c>
      <c r="G569" s="413">
        <v>18780000</v>
      </c>
      <c r="H569" s="413"/>
      <c r="I569" s="418">
        <v>1</v>
      </c>
      <c r="K569" s="419"/>
    </row>
    <row r="570" spans="2:11" x14ac:dyDescent="0.35">
      <c r="B570" s="413">
        <v>4</v>
      </c>
      <c r="C570" s="413" t="s">
        <v>12</v>
      </c>
      <c r="D570" s="413" t="s">
        <v>318</v>
      </c>
      <c r="E570" s="413" t="s">
        <v>459</v>
      </c>
      <c r="F570" s="413">
        <v>22760253.050000001</v>
      </c>
      <c r="G570" s="413">
        <v>22760253.050000001</v>
      </c>
      <c r="H570" s="413"/>
      <c r="I570" s="418">
        <v>1</v>
      </c>
      <c r="K570" s="419"/>
    </row>
    <row r="571" spans="2:11" x14ac:dyDescent="0.35">
      <c r="B571" s="413">
        <v>4</v>
      </c>
      <c r="C571" s="413" t="s">
        <v>97</v>
      </c>
      <c r="D571" s="413" t="s">
        <v>99</v>
      </c>
      <c r="E571" s="413" t="s">
        <v>67</v>
      </c>
      <c r="F571" s="413">
        <v>17209491.25</v>
      </c>
      <c r="G571" s="413">
        <v>17209491.25</v>
      </c>
      <c r="H571" s="413"/>
      <c r="I571" s="418">
        <v>1</v>
      </c>
      <c r="K571" s="419"/>
    </row>
    <row r="572" spans="2:11" x14ac:dyDescent="0.35">
      <c r="B572" s="413">
        <v>4</v>
      </c>
      <c r="C572" s="413" t="s">
        <v>97</v>
      </c>
      <c r="D572" s="413" t="s">
        <v>99</v>
      </c>
      <c r="E572" s="413" t="s">
        <v>81</v>
      </c>
      <c r="F572" s="413">
        <v>17575598.870000001</v>
      </c>
      <c r="G572" s="413">
        <v>17715141.25</v>
      </c>
      <c r="H572" s="413"/>
      <c r="I572" s="418">
        <v>1</v>
      </c>
      <c r="K572" s="419"/>
    </row>
    <row r="573" spans="2:11" x14ac:dyDescent="0.35">
      <c r="B573" s="413">
        <v>4</v>
      </c>
      <c r="C573" s="413" t="s">
        <v>97</v>
      </c>
      <c r="D573" s="413" t="s">
        <v>99</v>
      </c>
      <c r="E573" s="413" t="s">
        <v>68</v>
      </c>
      <c r="F573" s="413">
        <v>17097116.390000001</v>
      </c>
      <c r="G573" s="413">
        <v>17169996.555</v>
      </c>
      <c r="H573" s="413"/>
      <c r="I573" s="418">
        <v>2</v>
      </c>
      <c r="K573" s="419"/>
    </row>
    <row r="574" spans="2:11" x14ac:dyDescent="0.35">
      <c r="B574" s="413">
        <v>14</v>
      </c>
      <c r="C574" s="413" t="s">
        <v>95</v>
      </c>
      <c r="D574" s="413" t="s">
        <v>71</v>
      </c>
      <c r="E574" s="413" t="s">
        <v>530</v>
      </c>
      <c r="F574" s="413">
        <v>24128117.460000001</v>
      </c>
      <c r="G574" s="413">
        <v>24128117.460000001</v>
      </c>
      <c r="H574" s="413"/>
      <c r="I574" s="418">
        <v>1</v>
      </c>
      <c r="K574" s="419"/>
    </row>
    <row r="575" spans="2:11" x14ac:dyDescent="0.35">
      <c r="B575" s="413">
        <v>14</v>
      </c>
      <c r="C575" s="413" t="s">
        <v>95</v>
      </c>
      <c r="D575" s="413" t="s">
        <v>383</v>
      </c>
      <c r="E575" s="413" t="s">
        <v>384</v>
      </c>
      <c r="F575" s="413">
        <v>16548658.092499999</v>
      </c>
      <c r="G575" s="413">
        <v>16548658.092499999</v>
      </c>
      <c r="H575" s="413"/>
      <c r="I575" s="418">
        <v>4</v>
      </c>
      <c r="K575" s="419"/>
    </row>
    <row r="576" spans="2:11" x14ac:dyDescent="0.35">
      <c r="B576" s="413">
        <v>14</v>
      </c>
      <c r="C576" s="413" t="s">
        <v>13</v>
      </c>
      <c r="D576" s="413" t="s">
        <v>98</v>
      </c>
      <c r="E576" s="413" t="s">
        <v>315</v>
      </c>
      <c r="F576" s="413">
        <v>19643041.949999999</v>
      </c>
      <c r="G576" s="413">
        <v>19643041.949999999</v>
      </c>
      <c r="H576" s="413"/>
      <c r="I576" s="418">
        <v>1</v>
      </c>
      <c r="K576" s="419"/>
    </row>
    <row r="577" spans="2:11" x14ac:dyDescent="0.35">
      <c r="B577" s="413">
        <v>28</v>
      </c>
      <c r="C577" s="413" t="s">
        <v>11</v>
      </c>
      <c r="D577" s="413" t="s">
        <v>84</v>
      </c>
      <c r="E577" s="413" t="s">
        <v>94</v>
      </c>
      <c r="F577" s="413">
        <v>16854584.5</v>
      </c>
      <c r="G577" s="413">
        <v>16854584.5</v>
      </c>
      <c r="H577" s="413"/>
      <c r="I577" s="418">
        <v>3</v>
      </c>
      <c r="K577" s="419"/>
    </row>
    <row r="578" spans="2:11" x14ac:dyDescent="0.35">
      <c r="B578" s="413">
        <v>28</v>
      </c>
      <c r="C578" s="413" t="s">
        <v>11</v>
      </c>
      <c r="D578" s="413" t="s">
        <v>76</v>
      </c>
      <c r="E578" s="413" t="s">
        <v>353</v>
      </c>
      <c r="F578" s="413">
        <v>18382354.25</v>
      </c>
      <c r="G578" s="413">
        <v>18382354.25</v>
      </c>
      <c r="H578" s="413"/>
      <c r="I578" s="418">
        <v>1</v>
      </c>
      <c r="K578" s="419"/>
    </row>
    <row r="579" spans="2:11" x14ac:dyDescent="0.35">
      <c r="B579" s="413">
        <v>28</v>
      </c>
      <c r="C579" s="413" t="s">
        <v>63</v>
      </c>
      <c r="D579" s="413" t="s">
        <v>407</v>
      </c>
      <c r="E579" s="413" t="s">
        <v>489</v>
      </c>
      <c r="F579" s="413">
        <v>20689117.289999999</v>
      </c>
      <c r="G579" s="413">
        <v>20689117.289999999</v>
      </c>
      <c r="H579" s="413"/>
      <c r="I579" s="418">
        <v>3</v>
      </c>
      <c r="K579" s="419"/>
    </row>
    <row r="580" spans="2:11" x14ac:dyDescent="0.35">
      <c r="B580" s="413">
        <v>32</v>
      </c>
      <c r="C580" s="413" t="s">
        <v>64</v>
      </c>
      <c r="D580" s="413" t="s">
        <v>64</v>
      </c>
      <c r="E580" s="413" t="s">
        <v>431</v>
      </c>
      <c r="F580" s="413">
        <v>21156901.456153799</v>
      </c>
      <c r="G580" s="413">
        <v>21156901.456153799</v>
      </c>
      <c r="H580" s="413"/>
      <c r="I580" s="418">
        <v>13</v>
      </c>
      <c r="K580" s="419"/>
    </row>
    <row r="581" spans="2:11" x14ac:dyDescent="0.35">
      <c r="B581" s="413">
        <v>32</v>
      </c>
      <c r="C581" s="413" t="s">
        <v>64</v>
      </c>
      <c r="D581" s="413" t="s">
        <v>79</v>
      </c>
      <c r="E581" s="413" t="s">
        <v>420</v>
      </c>
      <c r="F581" s="413">
        <v>19261529.491818201</v>
      </c>
      <c r="G581" s="413">
        <v>19261529.491818201</v>
      </c>
      <c r="H581" s="413"/>
      <c r="I581" s="418">
        <v>33</v>
      </c>
      <c r="K581" s="419"/>
    </row>
    <row r="582" spans="2:11" x14ac:dyDescent="0.35">
      <c r="B582" s="413">
        <v>87</v>
      </c>
      <c r="C582" s="413" t="s">
        <v>95</v>
      </c>
      <c r="D582" s="413" t="s">
        <v>101</v>
      </c>
      <c r="E582" s="413" t="s">
        <v>72</v>
      </c>
      <c r="F582" s="413">
        <v>12884117.25</v>
      </c>
      <c r="G582" s="413">
        <v>12884117.25</v>
      </c>
      <c r="H582" s="413"/>
      <c r="I582" s="418">
        <v>1</v>
      </c>
      <c r="K582" s="419"/>
    </row>
    <row r="583" spans="2:11" x14ac:dyDescent="0.35">
      <c r="B583" s="413">
        <v>87</v>
      </c>
      <c r="C583" s="413" t="s">
        <v>95</v>
      </c>
      <c r="D583" s="413" t="s">
        <v>101</v>
      </c>
      <c r="E583" s="413" t="s">
        <v>355</v>
      </c>
      <c r="F583" s="413">
        <v>15971437.52</v>
      </c>
      <c r="G583" s="413">
        <v>15971437.52</v>
      </c>
      <c r="H583" s="413"/>
      <c r="I583" s="418">
        <v>1</v>
      </c>
      <c r="K583" s="419"/>
    </row>
    <row r="584" spans="2:11" x14ac:dyDescent="0.35">
      <c r="B584" s="413">
        <v>87</v>
      </c>
      <c r="C584" s="413" t="s">
        <v>63</v>
      </c>
      <c r="D584" s="413" t="s">
        <v>78</v>
      </c>
      <c r="E584" s="413" t="s">
        <v>78</v>
      </c>
      <c r="F584" s="413">
        <v>12849935.25</v>
      </c>
      <c r="G584" s="413">
        <v>12849935.25</v>
      </c>
      <c r="H584" s="413"/>
      <c r="I584" s="418">
        <v>1</v>
      </c>
      <c r="K584" s="419"/>
    </row>
    <row r="585" spans="2:11" x14ac:dyDescent="0.35">
      <c r="B585" s="413">
        <v>87</v>
      </c>
      <c r="C585" s="413" t="s">
        <v>64</v>
      </c>
      <c r="D585" s="413" t="s">
        <v>62</v>
      </c>
      <c r="E585" s="413" t="s">
        <v>62</v>
      </c>
      <c r="F585" s="413">
        <v>19413277.109999999</v>
      </c>
      <c r="G585" s="413">
        <v>19413277.109999999</v>
      </c>
      <c r="H585" s="413"/>
      <c r="I585" s="418">
        <v>1</v>
      </c>
      <c r="K585" s="419"/>
    </row>
    <row r="586" spans="2:11" x14ac:dyDescent="0.35">
      <c r="B586" s="413">
        <v>87</v>
      </c>
      <c r="C586" s="413" t="s">
        <v>97</v>
      </c>
      <c r="D586" s="413" t="s">
        <v>97</v>
      </c>
      <c r="E586" s="413" t="s">
        <v>344</v>
      </c>
      <c r="F586" s="413">
        <v>19799416.77</v>
      </c>
      <c r="G586" s="413">
        <v>19799416.77</v>
      </c>
      <c r="H586" s="413"/>
      <c r="I586" s="418">
        <v>1</v>
      </c>
      <c r="K586" s="419"/>
    </row>
    <row r="587" spans="2:11" x14ac:dyDescent="0.35">
      <c r="B587" s="413">
        <v>88</v>
      </c>
      <c r="C587" s="413" t="s">
        <v>11</v>
      </c>
      <c r="D587" s="413" t="s">
        <v>96</v>
      </c>
      <c r="E587" s="413" t="s">
        <v>417</v>
      </c>
      <c r="F587" s="413">
        <v>20904022.18</v>
      </c>
      <c r="G587" s="413">
        <v>20904022.18</v>
      </c>
      <c r="H587" s="413"/>
      <c r="I587" s="418">
        <v>1</v>
      </c>
      <c r="K587" s="419"/>
    </row>
    <row r="588" spans="2:11" x14ac:dyDescent="0.35">
      <c r="B588" s="413">
        <v>88</v>
      </c>
      <c r="C588" s="413" t="s">
        <v>63</v>
      </c>
      <c r="D588" s="413" t="s">
        <v>352</v>
      </c>
      <c r="E588" s="413" t="s">
        <v>422</v>
      </c>
      <c r="F588" s="413">
        <v>17802603.920000002</v>
      </c>
      <c r="G588" s="413">
        <v>17955862.739999998</v>
      </c>
      <c r="H588" s="413"/>
      <c r="I588" s="418">
        <v>1</v>
      </c>
      <c r="K588" s="419"/>
    </row>
    <row r="589" spans="2:11" x14ac:dyDescent="0.35">
      <c r="B589" s="413">
        <v>90</v>
      </c>
      <c r="C589" s="413" t="s">
        <v>95</v>
      </c>
      <c r="D589" s="413" t="s">
        <v>383</v>
      </c>
      <c r="E589" s="413" t="s">
        <v>80</v>
      </c>
      <c r="F589" s="413">
        <v>13850393.85</v>
      </c>
      <c r="G589" s="413">
        <v>13889326.5</v>
      </c>
      <c r="H589" s="413"/>
      <c r="I589" s="418">
        <v>1</v>
      </c>
      <c r="K589" s="419"/>
    </row>
    <row r="590" spans="2:11" x14ac:dyDescent="0.35">
      <c r="B590" s="413">
        <v>90</v>
      </c>
      <c r="C590" s="413" t="s">
        <v>13</v>
      </c>
      <c r="D590" s="413" t="s">
        <v>98</v>
      </c>
      <c r="E590" s="413" t="s">
        <v>351</v>
      </c>
      <c r="F590" s="413">
        <v>19511549.68</v>
      </c>
      <c r="G590" s="413">
        <v>19544018.16</v>
      </c>
      <c r="H590" s="413"/>
      <c r="I590" s="418">
        <v>2</v>
      </c>
      <c r="K590" s="419"/>
    </row>
    <row r="591" spans="2:11" x14ac:dyDescent="0.35">
      <c r="B591" s="413">
        <v>93</v>
      </c>
      <c r="C591" s="413" t="s">
        <v>95</v>
      </c>
      <c r="D591" s="413" t="s">
        <v>82</v>
      </c>
      <c r="E591" s="413" t="s">
        <v>506</v>
      </c>
      <c r="F591" s="413">
        <v>37033645.294</v>
      </c>
      <c r="G591" s="413">
        <v>37255233.736000001</v>
      </c>
      <c r="H591" s="413"/>
      <c r="I591" s="418">
        <v>5</v>
      </c>
      <c r="K591" s="419"/>
    </row>
    <row r="592" spans="2:11" x14ac:dyDescent="0.35">
      <c r="B592" s="413">
        <v>93</v>
      </c>
      <c r="C592" s="413" t="s">
        <v>95</v>
      </c>
      <c r="D592" s="413" t="s">
        <v>101</v>
      </c>
      <c r="E592" s="413" t="s">
        <v>476</v>
      </c>
      <c r="F592" s="413">
        <v>13043196.189999999</v>
      </c>
      <c r="G592" s="413">
        <v>13043196.189999999</v>
      </c>
      <c r="H592" s="413"/>
      <c r="I592" s="418">
        <v>1</v>
      </c>
      <c r="K592" s="419"/>
    </row>
    <row r="593" spans="2:11" x14ac:dyDescent="0.35">
      <c r="B593" s="413">
        <v>93</v>
      </c>
      <c r="C593" s="413" t="s">
        <v>11</v>
      </c>
      <c r="D593" s="413" t="s">
        <v>74</v>
      </c>
      <c r="E593" s="413" t="s">
        <v>346</v>
      </c>
      <c r="F593" s="413">
        <v>27338668.329999998</v>
      </c>
      <c r="G593" s="413">
        <v>27538831.807500001</v>
      </c>
      <c r="H593" s="413"/>
      <c r="I593" s="418">
        <v>4</v>
      </c>
      <c r="K593" s="419"/>
    </row>
    <row r="594" spans="2:11" x14ac:dyDescent="0.35">
      <c r="B594" s="413">
        <v>93</v>
      </c>
      <c r="C594" s="413" t="s">
        <v>11</v>
      </c>
      <c r="D594" s="413" t="s">
        <v>84</v>
      </c>
      <c r="E594" s="413" t="s">
        <v>85</v>
      </c>
      <c r="F594" s="413">
        <v>14964945.119999999</v>
      </c>
      <c r="G594" s="413">
        <v>15114945.119999999</v>
      </c>
      <c r="H594" s="413"/>
      <c r="I594" s="418">
        <v>1</v>
      </c>
      <c r="K594" s="419"/>
    </row>
    <row r="595" spans="2:11" x14ac:dyDescent="0.35">
      <c r="B595" s="413">
        <v>93</v>
      </c>
      <c r="C595" s="413" t="s">
        <v>11</v>
      </c>
      <c r="D595" s="413" t="s">
        <v>84</v>
      </c>
      <c r="E595" s="413" t="s">
        <v>92</v>
      </c>
      <c r="F595" s="413">
        <v>24832070</v>
      </c>
      <c r="G595" s="413">
        <v>24832070</v>
      </c>
      <c r="H595" s="413"/>
      <c r="I595" s="418">
        <v>1</v>
      </c>
      <c r="K595" s="419"/>
    </row>
    <row r="596" spans="2:11" x14ac:dyDescent="0.35">
      <c r="B596" s="413">
        <v>93</v>
      </c>
      <c r="C596" s="413" t="s">
        <v>11</v>
      </c>
      <c r="D596" s="413" t="s">
        <v>84</v>
      </c>
      <c r="E596" s="413" t="s">
        <v>93</v>
      </c>
      <c r="F596" s="413">
        <v>18278681.989999998</v>
      </c>
      <c r="G596" s="413">
        <v>18278681.989999998</v>
      </c>
      <c r="H596" s="413"/>
      <c r="I596" s="418">
        <v>1</v>
      </c>
      <c r="K596" s="419"/>
    </row>
    <row r="597" spans="2:11" x14ac:dyDescent="0.35">
      <c r="B597" s="413">
        <v>93</v>
      </c>
      <c r="C597" s="413" t="s">
        <v>11</v>
      </c>
      <c r="D597" s="413" t="s">
        <v>76</v>
      </c>
      <c r="E597" s="413" t="s">
        <v>76</v>
      </c>
      <c r="F597" s="413">
        <v>20161676</v>
      </c>
      <c r="G597" s="413">
        <v>20161676</v>
      </c>
      <c r="H597" s="413"/>
      <c r="I597" s="418">
        <v>1</v>
      </c>
      <c r="K597" s="419"/>
    </row>
    <row r="598" spans="2:11" x14ac:dyDescent="0.35">
      <c r="B598" s="413">
        <v>93</v>
      </c>
      <c r="C598" s="413" t="s">
        <v>13</v>
      </c>
      <c r="D598" s="413" t="s">
        <v>98</v>
      </c>
      <c r="E598" s="413" t="s">
        <v>351</v>
      </c>
      <c r="F598" s="413">
        <v>17672628.41</v>
      </c>
      <c r="G598" s="413">
        <v>17672628.41</v>
      </c>
      <c r="H598" s="413"/>
      <c r="I598" s="418">
        <v>3</v>
      </c>
      <c r="K598" s="419"/>
    </row>
    <row r="599" spans="2:11" x14ac:dyDescent="0.35">
      <c r="B599" s="413">
        <v>93</v>
      </c>
      <c r="C599" s="413" t="s">
        <v>63</v>
      </c>
      <c r="D599" s="413" t="s">
        <v>214</v>
      </c>
      <c r="E599" s="413" t="s">
        <v>339</v>
      </c>
      <c r="F599" s="413">
        <v>16854019.649999999</v>
      </c>
      <c r="G599" s="413">
        <v>16854019.649999999</v>
      </c>
      <c r="H599" s="413"/>
      <c r="I599" s="418">
        <v>1</v>
      </c>
      <c r="K599" s="419"/>
    </row>
    <row r="600" spans="2:11" x14ac:dyDescent="0.35">
      <c r="B600" s="413">
        <v>93</v>
      </c>
      <c r="C600" s="413" t="s">
        <v>64</v>
      </c>
      <c r="D600" s="413" t="s">
        <v>64</v>
      </c>
      <c r="E600" s="413" t="s">
        <v>343</v>
      </c>
      <c r="F600" s="413">
        <v>16910400.940000001</v>
      </c>
      <c r="G600" s="413">
        <v>16910400.940000001</v>
      </c>
      <c r="H600" s="413"/>
      <c r="I600" s="418">
        <v>1</v>
      </c>
      <c r="K600" s="419"/>
    </row>
    <row r="601" spans="2:11" x14ac:dyDescent="0.35">
      <c r="B601" s="413">
        <v>93</v>
      </c>
      <c r="C601" s="413" t="s">
        <v>64</v>
      </c>
      <c r="D601" s="413" t="s">
        <v>477</v>
      </c>
      <c r="E601" s="413" t="s">
        <v>478</v>
      </c>
      <c r="F601" s="413">
        <v>25195553.760000002</v>
      </c>
      <c r="G601" s="413">
        <v>25383553.760000002</v>
      </c>
      <c r="H601" s="413"/>
      <c r="I601" s="418">
        <v>1</v>
      </c>
      <c r="K601" s="419"/>
    </row>
    <row r="602" spans="2:11" x14ac:dyDescent="0.35">
      <c r="B602" s="413">
        <v>93</v>
      </c>
      <c r="C602" s="413" t="s">
        <v>64</v>
      </c>
      <c r="D602" s="413" t="s">
        <v>87</v>
      </c>
      <c r="E602" s="413" t="s">
        <v>419</v>
      </c>
      <c r="F602" s="413">
        <v>17706180</v>
      </c>
      <c r="G602" s="413">
        <v>17894180</v>
      </c>
      <c r="H602" s="413"/>
      <c r="I602" s="418">
        <v>1</v>
      </c>
      <c r="K602" s="419"/>
    </row>
    <row r="603" spans="2:11" x14ac:dyDescent="0.35">
      <c r="B603" s="413">
        <v>93</v>
      </c>
      <c r="C603" s="413" t="s">
        <v>64</v>
      </c>
      <c r="D603" s="413" t="s">
        <v>79</v>
      </c>
      <c r="E603" s="413" t="s">
        <v>88</v>
      </c>
      <c r="F603" s="413">
        <v>19260396.09</v>
      </c>
      <c r="G603" s="413">
        <v>19320996.09</v>
      </c>
      <c r="H603" s="413"/>
      <c r="I603" s="418">
        <v>1</v>
      </c>
      <c r="K603" s="419"/>
    </row>
    <row r="604" spans="2:11" x14ac:dyDescent="0.35">
      <c r="B604" s="413">
        <v>93</v>
      </c>
      <c r="C604" s="413" t="s">
        <v>97</v>
      </c>
      <c r="D604" s="413" t="s">
        <v>99</v>
      </c>
      <c r="E604" s="413" t="s">
        <v>68</v>
      </c>
      <c r="F604" s="413">
        <v>17511012.469999999</v>
      </c>
      <c r="G604" s="413">
        <v>17524552.942499999</v>
      </c>
      <c r="H604" s="413"/>
      <c r="I604" s="418">
        <v>4</v>
      </c>
      <c r="K604" s="419"/>
    </row>
    <row r="605" spans="2:11" x14ac:dyDescent="0.35">
      <c r="B605" s="413">
        <v>93</v>
      </c>
      <c r="C605" s="413" t="s">
        <v>97</v>
      </c>
      <c r="D605" s="413" t="s">
        <v>300</v>
      </c>
      <c r="E605" s="413" t="s">
        <v>441</v>
      </c>
      <c r="F605" s="413">
        <v>19824815.5</v>
      </c>
      <c r="G605" s="413">
        <v>19824815.5</v>
      </c>
      <c r="H605" s="413"/>
      <c r="I605" s="418">
        <v>1</v>
      </c>
      <c r="K605" s="419"/>
    </row>
    <row r="606" spans="2:11" x14ac:dyDescent="0.35">
      <c r="B606" s="413">
        <v>93</v>
      </c>
      <c r="C606" s="413" t="s">
        <v>97</v>
      </c>
      <c r="D606" s="413" t="s">
        <v>304</v>
      </c>
      <c r="E606" s="413" t="s">
        <v>427</v>
      </c>
      <c r="F606" s="413">
        <v>16633388.109999999</v>
      </c>
      <c r="G606" s="413">
        <v>16705000</v>
      </c>
      <c r="H606" s="413"/>
      <c r="I606" s="418">
        <v>1</v>
      </c>
      <c r="K606" s="419"/>
    </row>
    <row r="607" spans="2:11" x14ac:dyDescent="0.35">
      <c r="B607" s="413">
        <v>93</v>
      </c>
      <c r="C607" s="413" t="s">
        <v>97</v>
      </c>
      <c r="D607" s="413" t="s">
        <v>304</v>
      </c>
      <c r="E607" s="413" t="s">
        <v>397</v>
      </c>
      <c r="F607" s="413">
        <v>0</v>
      </c>
      <c r="G607" s="413">
        <v>20996628.530000001</v>
      </c>
      <c r="H607" s="413"/>
      <c r="I607" s="418">
        <v>1</v>
      </c>
      <c r="K607" s="419"/>
    </row>
    <row r="608" spans="2:11" x14ac:dyDescent="0.35">
      <c r="B608" s="413">
        <v>93</v>
      </c>
      <c r="C608" s="413" t="s">
        <v>97</v>
      </c>
      <c r="D608" s="413" t="s">
        <v>100</v>
      </c>
      <c r="E608" s="413" t="s">
        <v>398</v>
      </c>
      <c r="F608" s="413">
        <v>18577910</v>
      </c>
      <c r="G608" s="413">
        <v>18765910</v>
      </c>
      <c r="H608" s="413"/>
      <c r="I608" s="418">
        <v>1</v>
      </c>
      <c r="K608" s="419"/>
    </row>
    <row r="609" spans="2:11" x14ac:dyDescent="0.35">
      <c r="B609" s="413">
        <v>101</v>
      </c>
      <c r="C609" s="413" t="s">
        <v>64</v>
      </c>
      <c r="D609" s="413" t="s">
        <v>324</v>
      </c>
      <c r="E609" s="413" t="s">
        <v>324</v>
      </c>
      <c r="F609" s="413">
        <v>13344466.52</v>
      </c>
      <c r="G609" s="413">
        <v>13344466.52</v>
      </c>
      <c r="H609" s="413"/>
      <c r="I609" s="418">
        <v>1</v>
      </c>
      <c r="K609" s="419"/>
    </row>
    <row r="610" spans="2:11" x14ac:dyDescent="0.35">
      <c r="B610" s="413">
        <v>105</v>
      </c>
      <c r="C610" s="413" t="s">
        <v>11</v>
      </c>
      <c r="D610" s="413" t="s">
        <v>84</v>
      </c>
      <c r="E610" s="413" t="s">
        <v>392</v>
      </c>
      <c r="F610" s="413">
        <v>17768819.280000001</v>
      </c>
      <c r="G610" s="413">
        <v>17768819.280000001</v>
      </c>
      <c r="H610" s="413"/>
      <c r="I610" s="418">
        <v>1</v>
      </c>
      <c r="K610" s="419"/>
    </row>
    <row r="611" spans="2:11" x14ac:dyDescent="0.35">
      <c r="B611" s="413">
        <v>105</v>
      </c>
      <c r="C611" s="413" t="s">
        <v>11</v>
      </c>
      <c r="D611" s="413" t="s">
        <v>84</v>
      </c>
      <c r="E611" s="413" t="s">
        <v>94</v>
      </c>
      <c r="F611" s="413">
        <v>17515373.795000002</v>
      </c>
      <c r="G611" s="413">
        <v>17518573.311666701</v>
      </c>
      <c r="H611" s="413"/>
      <c r="I611" s="418">
        <v>6</v>
      </c>
      <c r="K611" s="419"/>
    </row>
    <row r="612" spans="2:11" x14ac:dyDescent="0.35">
      <c r="B612" s="413">
        <v>105</v>
      </c>
      <c r="C612" s="413" t="s">
        <v>13</v>
      </c>
      <c r="D612" s="413" t="s">
        <v>98</v>
      </c>
      <c r="E612" s="413" t="s">
        <v>315</v>
      </c>
      <c r="F612" s="413">
        <v>18629779.280000001</v>
      </c>
      <c r="G612" s="413">
        <v>18629779.280000001</v>
      </c>
      <c r="H612" s="413"/>
      <c r="I612" s="418">
        <v>1</v>
      </c>
      <c r="K612" s="419"/>
    </row>
    <row r="613" spans="2:11" x14ac:dyDescent="0.35">
      <c r="B613" s="413">
        <v>105</v>
      </c>
      <c r="C613" s="413" t="s">
        <v>97</v>
      </c>
      <c r="D613" s="413" t="s">
        <v>99</v>
      </c>
      <c r="E613" s="413" t="s">
        <v>67</v>
      </c>
      <c r="F613" s="413">
        <v>21406646.300000001</v>
      </c>
      <c r="G613" s="413">
        <v>21406646.300000001</v>
      </c>
      <c r="H613" s="413"/>
      <c r="I613" s="418">
        <v>1</v>
      </c>
      <c r="K613" s="419"/>
    </row>
    <row r="614" spans="2:11" x14ac:dyDescent="0.35">
      <c r="B614" s="413">
        <v>110</v>
      </c>
      <c r="C614" s="413" t="s">
        <v>64</v>
      </c>
      <c r="D614" s="413" t="s">
        <v>324</v>
      </c>
      <c r="E614" s="413" t="s">
        <v>324</v>
      </c>
      <c r="F614" s="413">
        <v>17506968.489999998</v>
      </c>
      <c r="G614" s="413">
        <v>17506968.489999998</v>
      </c>
      <c r="H614" s="413"/>
      <c r="I614" s="418">
        <v>2</v>
      </c>
      <c r="K614" s="419"/>
    </row>
    <row r="615" spans="2:11" x14ac:dyDescent="0.35">
      <c r="B615" s="413">
        <v>116</v>
      </c>
      <c r="C615" s="413" t="s">
        <v>63</v>
      </c>
      <c r="D615" s="413" t="s">
        <v>78</v>
      </c>
      <c r="E615" s="413" t="s">
        <v>414</v>
      </c>
      <c r="F615" s="413">
        <v>13905749.310000001</v>
      </c>
      <c r="G615" s="413">
        <v>13905749.310000001</v>
      </c>
      <c r="H615" s="413"/>
      <c r="I615" s="418">
        <v>1</v>
      </c>
      <c r="K615" s="419"/>
    </row>
    <row r="616" spans="2:11" x14ac:dyDescent="0.35">
      <c r="B616" s="413"/>
      <c r="C616" s="413"/>
      <c r="D616" s="413"/>
      <c r="E616" s="413"/>
      <c r="F616" s="413"/>
      <c r="G616" s="413"/>
      <c r="H616" s="413"/>
      <c r="I616" s="413"/>
      <c r="K616" s="419"/>
    </row>
    <row r="617" spans="2:11" x14ac:dyDescent="0.3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3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3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3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3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3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3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3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3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3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3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3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3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3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3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3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3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3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3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3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3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3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3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3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3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3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3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3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3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3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3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3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3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3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3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3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3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3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3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3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3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3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3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3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3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3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3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3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3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3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3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3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3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3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3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3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3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3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3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3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3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3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3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3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3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3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3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3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3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3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3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3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3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3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3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3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3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3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3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3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3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3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3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3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3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3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3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3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3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3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3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3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3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3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3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3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3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3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3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3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3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3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3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3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3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3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3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3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3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3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3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3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3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3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3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3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3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3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3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3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3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3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3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3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3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3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3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3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3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3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3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3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3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3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3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3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3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3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3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3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3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3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3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3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3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3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3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3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3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3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3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3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3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3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3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3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3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3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3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3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3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3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3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3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3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3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3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3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3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3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3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3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3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3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3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3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3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3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3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3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3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3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3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3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3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3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3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3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3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3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3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3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3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3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3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3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3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3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3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3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3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3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3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3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3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3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3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3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3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3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3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3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3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3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3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3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3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3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3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3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3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3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3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3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3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3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3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3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3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3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3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3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3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3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3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3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3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3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3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3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3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3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3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3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3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3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3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3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3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3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3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3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3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3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3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3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3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3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3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3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3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3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3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3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3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3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3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3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3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3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3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3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3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3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3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3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3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3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3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3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3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3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3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3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3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3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3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3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3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3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3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3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3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3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3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3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3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3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3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3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3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3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3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3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3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3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3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3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3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3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3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3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3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3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3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3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3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3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3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3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3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3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3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3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3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3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3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3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3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3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3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3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3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3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3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3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3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3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3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3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3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3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3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3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3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3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3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3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3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3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3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3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3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3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3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3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3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3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3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3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3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3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3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3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3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3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3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3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3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3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3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3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3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3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3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3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3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3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3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3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3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3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3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3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3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3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3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3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3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3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3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3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3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3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3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3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3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3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3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3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3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3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3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3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3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3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3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3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3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3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3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3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3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3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3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3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3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3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3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3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3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3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3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3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3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3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3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3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3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3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3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3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3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3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3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3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3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3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3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3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3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3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3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3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3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3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3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3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3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3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3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3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3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3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3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3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3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3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3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3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3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3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3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3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3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3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3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3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3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3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3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3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3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3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3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3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3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3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3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3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3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3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3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3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3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3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3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3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3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3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3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3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3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3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3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3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3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3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3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3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3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3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3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3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3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3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3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3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3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3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3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3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3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3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3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3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3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3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3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3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3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3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3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3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3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3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3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3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3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3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3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3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3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3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3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3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3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3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3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3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3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3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3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3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3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3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3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3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3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3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3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3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3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3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3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3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3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3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3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3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3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3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3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3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3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3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3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3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3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3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3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3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3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3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3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3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3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3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3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3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3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3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3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3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3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2024-01-10T15:34:51Z</dcterms:modified>
</cp:coreProperties>
</file>